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30" windowWidth="7485" windowHeight="3540" activeTab="2"/>
  </bookViews>
  <sheets>
    <sheet name="1. 05.2018_ЗФ" sheetId="1" r:id="rId1"/>
    <sheet name="1.05.2018 (капітальні)" sheetId="4" r:id="rId2"/>
    <sheet name="КЕКВ" sheetId="3" r:id="rId3"/>
  </sheets>
  <definedNames>
    <definedName name="_xlnm.Print_Area" localSheetId="0">'1. 05.2018_ЗФ'!$A$3:$I$15</definedName>
    <definedName name="_xlnm.Print_Area" localSheetId="1">'1.05.2018 (капітальні)'!$A$1:$I$9</definedName>
    <definedName name="_xlnm.Print_Area" localSheetId="2">КЕКВ!$A$1:$L$31</definedName>
  </definedNames>
  <calcPr calcId="124519" fullPrecision="0"/>
</workbook>
</file>

<file path=xl/calcChain.xml><?xml version="1.0" encoding="utf-8"?>
<calcChain xmlns="http://schemas.openxmlformats.org/spreadsheetml/2006/main">
  <c r="I8" i="4"/>
  <c r="C9"/>
  <c r="F9"/>
  <c r="I9" s="1"/>
  <c r="I7"/>
  <c r="H8"/>
  <c r="D9"/>
  <c r="E9"/>
  <c r="H9"/>
  <c r="H7"/>
  <c r="G8"/>
  <c r="G7"/>
  <c r="G9"/>
  <c r="J30" i="3"/>
  <c r="G16"/>
  <c r="H16"/>
  <c r="H31"/>
  <c r="F16"/>
  <c r="F31"/>
  <c r="J21"/>
  <c r="J22"/>
  <c r="J23"/>
  <c r="J24"/>
  <c r="J28"/>
  <c r="J29"/>
  <c r="C15" i="1"/>
  <c r="P126"/>
  <c r="O126"/>
  <c r="N126"/>
  <c r="M126"/>
  <c r="L126"/>
  <c r="K126"/>
  <c r="P125"/>
  <c r="O125"/>
  <c r="N125"/>
  <c r="M125"/>
  <c r="L125"/>
  <c r="K125"/>
  <c r="P124"/>
  <c r="O124"/>
  <c r="N124"/>
  <c r="M124"/>
  <c r="L124"/>
  <c r="K124"/>
  <c r="P123"/>
  <c r="O123"/>
  <c r="N123"/>
  <c r="M123"/>
  <c r="L123"/>
  <c r="K123"/>
  <c r="P122"/>
  <c r="O122"/>
  <c r="N122"/>
  <c r="M122"/>
  <c r="L122"/>
  <c r="K122"/>
  <c r="P121"/>
  <c r="O121"/>
  <c r="N121"/>
  <c r="M121"/>
  <c r="L121"/>
  <c r="K121"/>
  <c r="P120"/>
  <c r="O120"/>
  <c r="N120"/>
  <c r="M120"/>
  <c r="L120"/>
  <c r="K120"/>
  <c r="P119"/>
  <c r="O119"/>
  <c r="N119"/>
  <c r="M119"/>
  <c r="L119"/>
  <c r="K119"/>
  <c r="P118"/>
  <c r="O118"/>
  <c r="N118"/>
  <c r="M118"/>
  <c r="L118"/>
  <c r="K118"/>
  <c r="P117"/>
  <c r="O117"/>
  <c r="N117"/>
  <c r="M117"/>
  <c r="L117"/>
  <c r="K117"/>
  <c r="P116"/>
  <c r="O116"/>
  <c r="N116"/>
  <c r="M116"/>
  <c r="L116"/>
  <c r="K116"/>
  <c r="P115"/>
  <c r="O115"/>
  <c r="N115"/>
  <c r="M115"/>
  <c r="L115"/>
  <c r="K115"/>
  <c r="P114"/>
  <c r="O114"/>
  <c r="N114"/>
  <c r="M114"/>
  <c r="L114"/>
  <c r="K114"/>
  <c r="P113"/>
  <c r="O113"/>
  <c r="N113"/>
  <c r="M113"/>
  <c r="L113"/>
  <c r="K113"/>
  <c r="P112"/>
  <c r="O112"/>
  <c r="N112"/>
  <c r="M112"/>
  <c r="L112"/>
  <c r="K112"/>
  <c r="P111"/>
  <c r="O111"/>
  <c r="N111"/>
  <c r="M111"/>
  <c r="L111"/>
  <c r="K111"/>
  <c r="P110"/>
  <c r="O110"/>
  <c r="N110"/>
  <c r="M110"/>
  <c r="L110"/>
  <c r="K110"/>
  <c r="P109"/>
  <c r="O109"/>
  <c r="N109"/>
  <c r="M109"/>
  <c r="L109"/>
  <c r="K109"/>
  <c r="P108"/>
  <c r="O108"/>
  <c r="N108"/>
  <c r="M108"/>
  <c r="L108"/>
  <c r="K108"/>
  <c r="P107"/>
  <c r="O107"/>
  <c r="N107"/>
  <c r="M107"/>
  <c r="L107"/>
  <c r="K107"/>
  <c r="P106"/>
  <c r="O106"/>
  <c r="N106"/>
  <c r="M106"/>
  <c r="L106"/>
  <c r="K106"/>
  <c r="P105"/>
  <c r="O105"/>
  <c r="N105"/>
  <c r="M105"/>
  <c r="L105"/>
  <c r="K105"/>
  <c r="P104"/>
  <c r="O104"/>
  <c r="N104"/>
  <c r="M104"/>
  <c r="L104"/>
  <c r="K104"/>
  <c r="P103"/>
  <c r="O103"/>
  <c r="N103"/>
  <c r="M103"/>
  <c r="L103"/>
  <c r="K103"/>
  <c r="P102"/>
  <c r="O102"/>
  <c r="N102"/>
  <c r="M102"/>
  <c r="L102"/>
  <c r="K102"/>
  <c r="P101"/>
  <c r="O101"/>
  <c r="N101"/>
  <c r="M101"/>
  <c r="L101"/>
  <c r="K101"/>
  <c r="P100"/>
  <c r="O100"/>
  <c r="N100"/>
  <c r="M100"/>
  <c r="L100"/>
  <c r="K100"/>
  <c r="P99"/>
  <c r="O99"/>
  <c r="N99"/>
  <c r="M99"/>
  <c r="L99"/>
  <c r="K99"/>
  <c r="P98"/>
  <c r="O98"/>
  <c r="N98"/>
  <c r="M98"/>
  <c r="L98"/>
  <c r="K98"/>
  <c r="P97"/>
  <c r="O97"/>
  <c r="N97"/>
  <c r="M97"/>
  <c r="L97"/>
  <c r="K97"/>
  <c r="P96"/>
  <c r="O96"/>
  <c r="N96"/>
  <c r="M96"/>
  <c r="L96"/>
  <c r="K96"/>
  <c r="P95"/>
  <c r="O95"/>
  <c r="N95"/>
  <c r="M95"/>
  <c r="L95"/>
  <c r="K95"/>
  <c r="P94"/>
  <c r="O94"/>
  <c r="N94"/>
  <c r="M94"/>
  <c r="L94"/>
  <c r="K94"/>
  <c r="P93"/>
  <c r="O93"/>
  <c r="N93"/>
  <c r="M93"/>
  <c r="L93"/>
  <c r="K93"/>
  <c r="F15"/>
  <c r="I10"/>
  <c r="I11"/>
  <c r="I12"/>
  <c r="I13"/>
  <c r="I14"/>
  <c r="E15"/>
  <c r="I15" s="1"/>
  <c r="H10"/>
  <c r="H11"/>
  <c r="H12"/>
  <c r="H13"/>
  <c r="H14"/>
  <c r="G10"/>
  <c r="G11"/>
  <c r="G12"/>
  <c r="G13"/>
  <c r="G14"/>
  <c r="G9"/>
  <c r="G15" s="1"/>
  <c r="J17" i="3"/>
  <c r="J18"/>
  <c r="J19"/>
  <c r="J20"/>
  <c r="J25"/>
  <c r="J26"/>
  <c r="J27"/>
  <c r="D15" i="1"/>
  <c r="I9"/>
  <c r="H9"/>
  <c r="K29" i="3"/>
  <c r="L29"/>
  <c r="J15"/>
  <c r="J14"/>
  <c r="J13"/>
  <c r="J12"/>
  <c r="J11"/>
  <c r="J10"/>
  <c r="J9"/>
  <c r="K24"/>
  <c r="L24"/>
  <c r="K16"/>
  <c r="L10"/>
  <c r="L11"/>
  <c r="L12"/>
  <c r="L13"/>
  <c r="L14"/>
  <c r="L15"/>
  <c r="L17"/>
  <c r="L18"/>
  <c r="L19"/>
  <c r="L20"/>
  <c r="L21"/>
  <c r="L22"/>
  <c r="L23"/>
  <c r="L25"/>
  <c r="L26"/>
  <c r="L27"/>
  <c r="L28"/>
  <c r="L9"/>
  <c r="K10"/>
  <c r="K11"/>
  <c r="K12"/>
  <c r="K13"/>
  <c r="K14"/>
  <c r="K15"/>
  <c r="K17"/>
  <c r="K18"/>
  <c r="K19"/>
  <c r="K20"/>
  <c r="K21"/>
  <c r="K22"/>
  <c r="K23"/>
  <c r="K25"/>
  <c r="K26"/>
  <c r="K27"/>
  <c r="K28"/>
  <c r="K9"/>
  <c r="L30"/>
  <c r="G31"/>
  <c r="K31" s="1"/>
  <c r="K30"/>
  <c r="I16"/>
  <c r="I31" s="1"/>
  <c r="L31"/>
  <c r="L16"/>
  <c r="J16"/>
  <c r="J31" s="1"/>
  <c r="H15" i="1"/>
</calcChain>
</file>

<file path=xl/sharedStrings.xml><?xml version="1.0" encoding="utf-8"?>
<sst xmlns="http://schemas.openxmlformats.org/spreadsheetml/2006/main" count="139" uniqueCount="84">
  <si>
    <t>(грн.)</t>
  </si>
  <si>
    <t xml:space="preserve">Уточнений план на рік </t>
  </si>
  <si>
    <t xml:space="preserve">% до </t>
  </si>
  <si>
    <t>року</t>
  </si>
  <si>
    <t>ВСЬОГО</t>
  </si>
  <si>
    <t>Найменування головного розпорядника коштів</t>
  </si>
  <si>
    <t>Інші поточні видатки</t>
  </si>
  <si>
    <t>Інші виплати населенню</t>
  </si>
  <si>
    <t>Стипендії</t>
  </si>
  <si>
    <t>Виплата пенсій і допомоги</t>
  </si>
  <si>
    <t>Субсидії та поточні трансферти підприємствам (установам, організаціям)</t>
  </si>
  <si>
    <t>Окремі заходи по реалізації державних (регіональних) програм, не віднесені до заходів розвитку</t>
  </si>
  <si>
    <t>Оплата інших енергоносіїв</t>
  </si>
  <si>
    <t>Оплата природного газу</t>
  </si>
  <si>
    <t>Оплата електроенергії</t>
  </si>
  <si>
    <t>Оплата водопостачання та водовідведення</t>
  </si>
  <si>
    <t>Оплата теплопостачання</t>
  </si>
  <si>
    <t>Видатки на відрядження</t>
  </si>
  <si>
    <t>Оплата послуг (крім комунальних)</t>
  </si>
  <si>
    <t>Продукти харчування</t>
  </si>
  <si>
    <t>Медикаменти та перев'язувальні матеріали</t>
  </si>
  <si>
    <t>Предмети, матеріали, обладнання та інвентар</t>
  </si>
  <si>
    <t>Нарахування на оплату праці</t>
  </si>
  <si>
    <t>Заробітна плата</t>
  </si>
  <si>
    <t>Найменування</t>
  </si>
  <si>
    <t>Всього</t>
  </si>
  <si>
    <t>Оплата комунальних послуг та енергоносіїв</t>
  </si>
  <si>
    <t>Капітальні видатки</t>
  </si>
  <si>
    <t>Поточні трансферти органам державного управління інших рівнів</t>
  </si>
  <si>
    <t>Нерозподілені видатки</t>
  </si>
  <si>
    <t>КЕКВ</t>
  </si>
  <si>
    <t>Недригайлівська районна рада</t>
  </si>
  <si>
    <t>Державна адміністрація</t>
  </si>
  <si>
    <t>Орган з питань овіти і науки</t>
  </si>
  <si>
    <t xml:space="preserve">Управління праці та соціального захисту населення </t>
  </si>
  <si>
    <t>Відді культури, туризму, національностей та релігій</t>
  </si>
  <si>
    <t>Аналіз фінансування видатків загального фонду  Недригайлівського районного бюджету</t>
  </si>
  <si>
    <t>Фінансове управління</t>
  </si>
  <si>
    <t>Аналіз фінансування видатків бюджету розвитку Недригайлівського району</t>
  </si>
  <si>
    <t>Аналіз фінансування видатків загального фонду Недригайлівського району</t>
  </si>
  <si>
    <t>010000</t>
  </si>
  <si>
    <t>Державне управління</t>
  </si>
  <si>
    <t>3000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</si>
  <si>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</si>
  <si>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</si>
  <si>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</si>
  <si>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</si>
  <si>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010116</t>
  </si>
  <si>
    <t>Органи місцевого самоврядування</t>
  </si>
  <si>
    <t>100000</t>
  </si>
  <si>
    <t>Житлово-комунальне господарство</t>
  </si>
  <si>
    <t>100203</t>
  </si>
  <si>
    <t>Благоустрій міст, сіл, селищ</t>
  </si>
  <si>
    <t>150000</t>
  </si>
  <si>
    <t>Будівництво</t>
  </si>
  <si>
    <t>3140</t>
  </si>
  <si>
    <t>Реконструкція та реставрація</t>
  </si>
  <si>
    <t>3142</t>
  </si>
  <si>
    <t>Реконструкція та реставрація інших об`єктів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</si>
  <si>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</si>
  <si>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</si>
  <si>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</si>
  <si>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</si>
  <si>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150101</t>
  </si>
  <si>
    <t>Капітальні вкладення</t>
  </si>
  <si>
    <t>160000</t>
  </si>
  <si>
    <t>Сільське і лісове господарство, рибне господарство та мисливство</t>
  </si>
  <si>
    <t>Видатки на проведення робіт, пов`язаних із будівництвом, реконструкцією, ремонтом та утриманням автомобільних доріг</t>
  </si>
  <si>
    <t>ЦПМСД</t>
  </si>
  <si>
    <r>
      <t xml:space="preserve">Відділ освіти </t>
    </r>
    <r>
      <rPr>
        <sz val="10"/>
        <color indexed="8"/>
        <rFont val="Times New Roman"/>
        <family val="1"/>
        <charset val="204"/>
      </rPr>
      <t>(Співфінансування інвестиційних проектів, що реалізуються за рахунок коштів державного фонду регіонального розвитку)</t>
    </r>
  </si>
  <si>
    <t>Уточнений план на 4 міс.</t>
  </si>
  <si>
    <t xml:space="preserve">4 міс. </t>
  </si>
  <si>
    <t>станом на 01.05.2018р.</t>
  </si>
  <si>
    <t>Уточнений план на 01.05.2018 року.</t>
  </si>
  <si>
    <t>Всього профінансовано станом на 01.05.2018р.</t>
  </si>
  <si>
    <t>Залишок асигнувань на 01.05.2018р.</t>
  </si>
  <si>
    <t xml:space="preserve">5міс. </t>
  </si>
  <si>
    <t>станом на 01.05.2018 р.</t>
  </si>
  <si>
    <t>Уточнений план на 01.05.2018р.</t>
  </si>
  <si>
    <t>Всього профінансовано станом на 01.05.2018 р.</t>
  </si>
  <si>
    <t>Профінансовано травень 2018 року.</t>
  </si>
  <si>
    <t>Профінансовано з 1 по 30 квітня 2018р.</t>
  </si>
  <si>
    <t xml:space="preserve">4міс. </t>
  </si>
  <si>
    <t>Профінансовано квітень  2018р.</t>
  </si>
</sst>
</file>

<file path=xl/styles.xml><?xml version="1.0" encoding="utf-8"?>
<styleSheet xmlns="http://schemas.openxmlformats.org/spreadsheetml/2006/main">
  <numFmts count="3">
    <numFmt numFmtId="188" formatCode="#,##0.00_);\-#,##0.00"/>
    <numFmt numFmtId="189" formatCode="#,##0.00_ ;\-#,##0.00\ "/>
    <numFmt numFmtId="191" formatCode="#,##0.0_);\-#,##0.0"/>
  </numFmts>
  <fonts count="14">
    <font>
      <sz val="10"/>
      <color indexed="8"/>
      <name val="MS Sans Serif"/>
      <charset val="204"/>
    </font>
    <font>
      <sz val="8.0500000000000007"/>
      <color indexed="8"/>
      <name val="Arial"/>
      <charset val="204"/>
    </font>
    <font>
      <sz val="8.0500000000000007"/>
      <color indexed="8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.0500000000000007"/>
      <color indexed="8"/>
      <name val="Arial"/>
      <family val="2"/>
      <charset val="204"/>
    </font>
    <font>
      <b/>
      <sz val="10"/>
      <color indexed="8"/>
      <name val="MS Sans Serif"/>
      <family val="2"/>
      <charset val="204"/>
    </font>
    <font>
      <b/>
      <sz val="10"/>
      <name val="Times New Roman"/>
      <family val="1"/>
      <charset val="204"/>
    </font>
    <font>
      <sz val="8"/>
      <name val="MS Sans Serif"/>
      <charset val="204"/>
    </font>
    <font>
      <b/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95">
    <xf numFmtId="0" fontId="0" fillId="0" borderId="0" xfId="0" applyNumberFormat="1" applyFill="1" applyBorder="1" applyAlignment="1" applyProtection="1"/>
    <xf numFmtId="3" fontId="2" fillId="0" borderId="0" xfId="0" applyNumberFormat="1" applyFont="1" applyAlignment="1">
      <alignment horizontal="right" vertical="center"/>
    </xf>
    <xf numFmtId="0" fontId="3" fillId="0" borderId="0" xfId="1" applyNumberFormat="1" applyFill="1" applyBorder="1" applyAlignment="1" applyProtection="1"/>
    <xf numFmtId="3" fontId="2" fillId="0" borderId="0" xfId="1" applyNumberFormat="1" applyFont="1" applyAlignment="1">
      <alignment horizontal="right" vertical="center"/>
    </xf>
    <xf numFmtId="189" fontId="3" fillId="0" borderId="0" xfId="1" applyNumberFormat="1" applyFill="1" applyBorder="1" applyAlignment="1" applyProtection="1"/>
    <xf numFmtId="0" fontId="9" fillId="0" borderId="0" xfId="1" applyNumberFormat="1" applyFont="1" applyFill="1" applyBorder="1" applyAlignment="1" applyProtection="1"/>
    <xf numFmtId="188" fontId="4" fillId="0" borderId="1" xfId="0" applyNumberFormat="1" applyFont="1" applyFill="1" applyBorder="1" applyAlignment="1">
      <alignment horizontal="right" vertical="center"/>
    </xf>
    <xf numFmtId="188" fontId="5" fillId="0" borderId="1" xfId="0" applyNumberFormat="1" applyFont="1" applyFill="1" applyBorder="1" applyAlignment="1">
      <alignment horizontal="right" vertical="center"/>
    </xf>
    <xf numFmtId="0" fontId="7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189" fontId="0" fillId="0" borderId="0" xfId="0" applyNumberFormat="1" applyFill="1" applyBorder="1" applyAlignment="1" applyProtection="1"/>
    <xf numFmtId="188" fontId="7" fillId="0" borderId="1" xfId="1" applyNumberFormat="1" applyFont="1" applyFill="1" applyBorder="1" applyAlignment="1">
      <alignment horizontal="right" vertical="center"/>
    </xf>
    <xf numFmtId="188" fontId="6" fillId="0" borderId="3" xfId="1" applyNumberFormat="1" applyFont="1" applyFill="1" applyBorder="1" applyAlignment="1">
      <alignment horizontal="right" vertical="center"/>
    </xf>
    <xf numFmtId="188" fontId="6" fillId="0" borderId="1" xfId="1" applyNumberFormat="1" applyFont="1" applyFill="1" applyBorder="1" applyAlignment="1">
      <alignment horizontal="right" vertical="center"/>
    </xf>
    <xf numFmtId="188" fontId="7" fillId="0" borderId="3" xfId="1" applyNumberFormat="1" applyFont="1" applyFill="1" applyBorder="1" applyAlignment="1">
      <alignment horizontal="right" vertical="center"/>
    </xf>
    <xf numFmtId="0" fontId="8" fillId="0" borderId="0" xfId="1" applyFont="1" applyFill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4" fontId="3" fillId="0" borderId="0" xfId="1" applyNumberFormat="1" applyFill="1" applyBorder="1" applyAlignment="1" applyProtection="1"/>
    <xf numFmtId="188" fontId="3" fillId="0" borderId="0" xfId="1" applyNumberFormat="1" applyFill="1" applyBorder="1" applyAlignment="1" applyProtection="1"/>
    <xf numFmtId="0" fontId="3" fillId="0" borderId="0" xfId="0" applyNumberFormat="1" applyFont="1" applyFill="1" applyBorder="1" applyAlignment="1" applyProtection="1"/>
    <xf numFmtId="188" fontId="0" fillId="0" borderId="0" xfId="0" applyNumberFormat="1" applyFill="1" applyBorder="1" applyAlignment="1" applyProtection="1"/>
    <xf numFmtId="4" fontId="0" fillId="0" borderId="0" xfId="0" applyNumberFormat="1" applyFill="1" applyBorder="1" applyAlignment="1" applyProtection="1"/>
    <xf numFmtId="0" fontId="12" fillId="0" borderId="0" xfId="1" applyNumberFormat="1" applyFont="1" applyFill="1" applyBorder="1" applyAlignment="1" applyProtection="1"/>
    <xf numFmtId="0" fontId="12" fillId="0" borderId="0" xfId="1" applyFont="1" applyFill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88" fontId="6" fillId="0" borderId="1" xfId="0" applyNumberFormat="1" applyFont="1" applyFill="1" applyBorder="1" applyAlignment="1">
      <alignment horizontal="right" vertical="center"/>
    </xf>
    <xf numFmtId="0" fontId="6" fillId="0" borderId="7" xfId="0" applyFont="1" applyFill="1" applyBorder="1" applyAlignment="1">
      <alignment horizontal="center" vertical="center" wrapText="1"/>
    </xf>
    <xf numFmtId="191" fontId="7" fillId="0" borderId="1" xfId="1" applyNumberFormat="1" applyFont="1" applyFill="1" applyBorder="1" applyAlignment="1">
      <alignment horizontal="right" vertical="center"/>
    </xf>
    <xf numFmtId="0" fontId="6" fillId="2" borderId="2" xfId="1" applyFont="1" applyFill="1" applyBorder="1" applyAlignment="1">
      <alignment horizontal="center" vertical="center"/>
    </xf>
    <xf numFmtId="188" fontId="6" fillId="2" borderId="1" xfId="1" applyNumberFormat="1" applyFont="1" applyFill="1" applyBorder="1" applyAlignment="1">
      <alignment horizontal="right" vertical="center"/>
    </xf>
    <xf numFmtId="188" fontId="5" fillId="2" borderId="1" xfId="0" applyNumberFormat="1" applyFont="1" applyFill="1" applyBorder="1" applyAlignment="1">
      <alignment horizontal="right" vertical="center"/>
    </xf>
    <xf numFmtId="188" fontId="7" fillId="2" borderId="3" xfId="1" applyNumberFormat="1" applyFont="1" applyFill="1" applyBorder="1" applyAlignment="1">
      <alignment horizontal="right" vertical="center"/>
    </xf>
    <xf numFmtId="188" fontId="7" fillId="2" borderId="1" xfId="1" applyNumberFormat="1" applyFont="1" applyFill="1" applyBorder="1" applyAlignment="1">
      <alignment horizontal="right" vertical="center"/>
    </xf>
    <xf numFmtId="0" fontId="6" fillId="2" borderId="7" xfId="0" applyFont="1" applyFill="1" applyBorder="1" applyAlignment="1">
      <alignment horizontal="center" vertical="center" wrapText="1"/>
    </xf>
    <xf numFmtId="0" fontId="0" fillId="3" borderId="0" xfId="0" applyNumberFormat="1" applyFill="1" applyBorder="1" applyAlignment="1" applyProtection="1"/>
    <xf numFmtId="0" fontId="0" fillId="0" borderId="0" xfId="0" quotePrefix="1" applyNumberFormat="1" applyFill="1" applyBorder="1" applyAlignment="1" applyProtection="1"/>
    <xf numFmtId="0" fontId="0" fillId="3" borderId="0" xfId="0" quotePrefix="1" applyNumberFormat="1" applyFill="1" applyBorder="1" applyAlignment="1" applyProtection="1"/>
    <xf numFmtId="188" fontId="10" fillId="0" borderId="1" xfId="1" applyNumberFormat="1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7" fillId="0" borderId="2" xfId="1" applyFont="1" applyBorder="1" applyAlignment="1">
      <alignment horizontal="left" vertical="center"/>
    </xf>
    <xf numFmtId="0" fontId="7" fillId="0" borderId="16" xfId="1" applyFont="1" applyBorder="1" applyAlignment="1">
      <alignment horizontal="left" vertical="center"/>
    </xf>
    <xf numFmtId="0" fontId="7" fillId="0" borderId="3" xfId="1" applyFont="1" applyBorder="1" applyAlignment="1">
      <alignment horizontal="left" vertical="center"/>
    </xf>
    <xf numFmtId="0" fontId="7" fillId="0" borderId="1" xfId="1" applyFont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 wrapText="1"/>
    </xf>
    <xf numFmtId="0" fontId="6" fillId="0" borderId="16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6" fillId="0" borderId="11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 wrapText="1"/>
    </xf>
    <xf numFmtId="0" fontId="7" fillId="0" borderId="16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left" vertical="center"/>
    </xf>
    <xf numFmtId="0" fontId="6" fillId="0" borderId="16" xfId="1" applyFont="1" applyBorder="1" applyAlignment="1">
      <alignment horizontal="left" vertical="center"/>
    </xf>
    <xf numFmtId="0" fontId="6" fillId="0" borderId="3" xfId="1" applyFont="1" applyBorder="1" applyAlignment="1">
      <alignment horizontal="left" vertical="center"/>
    </xf>
    <xf numFmtId="0" fontId="6" fillId="0" borderId="11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P127"/>
  <sheetViews>
    <sheetView showZeros="0" workbookViewId="0">
      <pane ySplit="8" topLeftCell="A9" activePane="bottomLeft" state="frozen"/>
      <selection pane="bottomLeft" activeCell="F15" sqref="F15"/>
    </sheetView>
  </sheetViews>
  <sheetFormatPr defaultColWidth="11.5703125" defaultRowHeight="12.75"/>
  <cols>
    <col min="1" max="1" width="11.28515625" customWidth="1"/>
    <col min="2" max="2" width="30.85546875" customWidth="1"/>
    <col min="3" max="3" width="16.42578125" customWidth="1"/>
    <col min="4" max="4" width="16.85546875" customWidth="1"/>
    <col min="5" max="6" width="17.28515625" customWidth="1"/>
    <col min="7" max="7" width="17" customWidth="1"/>
    <col min="8" max="8" width="11.28515625" customWidth="1"/>
    <col min="9" max="9" width="10.85546875" customWidth="1"/>
  </cols>
  <sheetData>
    <row r="3" spans="1:11" ht="33" customHeight="1">
      <c r="A3" s="45" t="s">
        <v>36</v>
      </c>
      <c r="B3" s="45"/>
      <c r="C3" s="45"/>
      <c r="D3" s="45"/>
      <c r="E3" s="45"/>
      <c r="F3" s="45"/>
      <c r="G3" s="45"/>
      <c r="H3" s="45"/>
      <c r="I3" s="45"/>
    </row>
    <row r="4" spans="1:11" ht="15.75">
      <c r="A4" s="46" t="s">
        <v>77</v>
      </c>
      <c r="B4" s="46"/>
      <c r="C4" s="46"/>
      <c r="D4" s="46"/>
      <c r="E4" s="46"/>
      <c r="F4" s="46"/>
      <c r="G4" s="46"/>
      <c r="H4" s="46"/>
      <c r="I4" s="46"/>
    </row>
    <row r="6" spans="1:11">
      <c r="H6" s="18"/>
      <c r="I6" s="18" t="s">
        <v>0</v>
      </c>
    </row>
    <row r="7" spans="1:11" ht="22.9" customHeight="1">
      <c r="A7" s="55" t="s">
        <v>5</v>
      </c>
      <c r="B7" s="55"/>
      <c r="C7" s="47" t="s">
        <v>1</v>
      </c>
      <c r="D7" s="49" t="s">
        <v>78</v>
      </c>
      <c r="E7" s="47" t="s">
        <v>79</v>
      </c>
      <c r="F7" s="48" t="s">
        <v>80</v>
      </c>
      <c r="G7" s="47" t="s">
        <v>75</v>
      </c>
      <c r="H7" s="53" t="s">
        <v>2</v>
      </c>
      <c r="I7" s="54"/>
    </row>
    <row r="8" spans="1:11" ht="27.75" customHeight="1">
      <c r="A8" s="56"/>
      <c r="B8" s="56"/>
      <c r="C8" s="48"/>
      <c r="D8" s="50"/>
      <c r="E8" s="48"/>
      <c r="F8" s="57"/>
      <c r="G8" s="48"/>
      <c r="H8" s="19" t="s">
        <v>76</v>
      </c>
      <c r="I8" s="20" t="s">
        <v>3</v>
      </c>
    </row>
    <row r="9" spans="1:11" ht="21" customHeight="1">
      <c r="A9" s="60" t="s">
        <v>31</v>
      </c>
      <c r="B9" s="61"/>
      <c r="C9" s="29">
        <v>1999200</v>
      </c>
      <c r="D9" s="29">
        <v>2014200</v>
      </c>
      <c r="E9" s="29">
        <v>607892</v>
      </c>
      <c r="F9" s="28">
        <v>606965</v>
      </c>
      <c r="G9" s="7">
        <f t="shared" ref="G9:G14" si="0">D9-E9</f>
        <v>1406308</v>
      </c>
      <c r="H9" s="7">
        <f t="shared" ref="H9:H15" si="1">E9/D9*100</f>
        <v>30.18</v>
      </c>
      <c r="I9" s="7">
        <f t="shared" ref="I9:I15" si="2">E9/C9*100</f>
        <v>30.41</v>
      </c>
    </row>
    <row r="10" spans="1:11" ht="21" customHeight="1">
      <c r="A10" s="60" t="s">
        <v>32</v>
      </c>
      <c r="B10" s="61"/>
      <c r="C10" s="31">
        <v>32312930</v>
      </c>
      <c r="D10" s="31">
        <v>32434368</v>
      </c>
      <c r="E10" s="38">
        <v>11508026</v>
      </c>
      <c r="F10" s="28">
        <v>11447026</v>
      </c>
      <c r="G10" s="7">
        <f t="shared" si="0"/>
        <v>20926342</v>
      </c>
      <c r="H10" s="7">
        <f t="shared" si="1"/>
        <v>35.479999999999997</v>
      </c>
      <c r="I10" s="7">
        <f t="shared" si="2"/>
        <v>35.61</v>
      </c>
    </row>
    <row r="11" spans="1:11" ht="14.25">
      <c r="A11" s="58" t="s">
        <v>33</v>
      </c>
      <c r="B11" s="58"/>
      <c r="C11" s="30">
        <v>10141300</v>
      </c>
      <c r="D11" s="30">
        <v>10270069</v>
      </c>
      <c r="E11" s="7">
        <v>2259856</v>
      </c>
      <c r="F11" s="7">
        <v>2207748</v>
      </c>
      <c r="G11" s="7">
        <f t="shared" si="0"/>
        <v>8010213</v>
      </c>
      <c r="H11" s="7">
        <f t="shared" si="1"/>
        <v>22</v>
      </c>
      <c r="I11" s="7">
        <f t="shared" si="2"/>
        <v>22.28</v>
      </c>
    </row>
    <row r="12" spans="1:11" ht="20.25" customHeight="1">
      <c r="A12" s="43" t="s">
        <v>34</v>
      </c>
      <c r="B12" s="44"/>
      <c r="C12" s="30">
        <v>113723224</v>
      </c>
      <c r="D12" s="30">
        <v>113756924</v>
      </c>
      <c r="E12" s="7">
        <v>64500932</v>
      </c>
      <c r="F12" s="7">
        <v>64398697</v>
      </c>
      <c r="G12" s="35">
        <f t="shared" si="0"/>
        <v>49255992</v>
      </c>
      <c r="H12" s="7">
        <f t="shared" si="1"/>
        <v>56.7</v>
      </c>
      <c r="I12" s="7">
        <f t="shared" si="2"/>
        <v>56.72</v>
      </c>
    </row>
    <row r="13" spans="1:11" ht="14.25">
      <c r="A13" s="43" t="s">
        <v>35</v>
      </c>
      <c r="B13" s="44"/>
      <c r="C13" s="30">
        <v>3245500</v>
      </c>
      <c r="D13" s="30">
        <v>3690688</v>
      </c>
      <c r="E13" s="7">
        <v>1836281</v>
      </c>
      <c r="F13" s="7">
        <v>1789560</v>
      </c>
      <c r="G13" s="7">
        <f t="shared" si="0"/>
        <v>1854407</v>
      </c>
      <c r="H13" s="7">
        <f t="shared" si="1"/>
        <v>49.75</v>
      </c>
      <c r="I13" s="7">
        <f t="shared" si="2"/>
        <v>56.58</v>
      </c>
    </row>
    <row r="14" spans="1:11" ht="14.25">
      <c r="A14" s="59" t="s">
        <v>37</v>
      </c>
      <c r="B14" s="59"/>
      <c r="C14" s="30">
        <v>3640940</v>
      </c>
      <c r="D14" s="30">
        <v>3670940</v>
      </c>
      <c r="E14" s="7">
        <v>1089218</v>
      </c>
      <c r="F14" s="7">
        <v>1089218</v>
      </c>
      <c r="G14" s="7">
        <f t="shared" si="0"/>
        <v>2581722</v>
      </c>
      <c r="H14" s="7">
        <f t="shared" si="1"/>
        <v>29.67</v>
      </c>
      <c r="I14" s="7">
        <f t="shared" si="2"/>
        <v>29.92</v>
      </c>
      <c r="K14" s="10"/>
    </row>
    <row r="15" spans="1:11" ht="15.6" customHeight="1">
      <c r="A15" s="51" t="s">
        <v>4</v>
      </c>
      <c r="B15" s="52"/>
      <c r="C15" s="7">
        <f>SUM(C9:C14)</f>
        <v>165063094</v>
      </c>
      <c r="D15" s="7">
        <f>SUM(D9:D14)</f>
        <v>165837189</v>
      </c>
      <c r="E15" s="7">
        <f>SUM(E9:E14)</f>
        <v>81802205</v>
      </c>
      <c r="F15" s="7">
        <f>SUM(F9:F14)</f>
        <v>81539214</v>
      </c>
      <c r="G15" s="7">
        <f>SUM(G9:G14)</f>
        <v>84034984</v>
      </c>
      <c r="H15" s="7">
        <f t="shared" si="1"/>
        <v>49.33</v>
      </c>
      <c r="I15" s="7">
        <f t="shared" si="2"/>
        <v>49.56</v>
      </c>
    </row>
    <row r="16" spans="1:11">
      <c r="K16" s="1"/>
    </row>
    <row r="18" spans="5:6">
      <c r="E18" s="10"/>
      <c r="F18" s="24"/>
    </row>
    <row r="19" spans="5:6">
      <c r="E19" s="10"/>
    </row>
    <row r="93" spans="1:16">
      <c r="A93" s="40" t="s">
        <v>40</v>
      </c>
      <c r="B93" s="39" t="s">
        <v>41</v>
      </c>
      <c r="C93" s="39">
        <v>20000</v>
      </c>
      <c r="D93" s="39">
        <v>100000</v>
      </c>
      <c r="E93" s="39">
        <v>100000</v>
      </c>
      <c r="F93" s="39">
        <v>49420</v>
      </c>
      <c r="G93" s="39">
        <v>0</v>
      </c>
      <c r="H93" s="39">
        <v>49420</v>
      </c>
      <c r="I93" s="39">
        <v>0</v>
      </c>
      <c r="J93" s="39">
        <v>0</v>
      </c>
      <c r="K93" s="39">
        <f t="shared" ref="K93:K126" si="3">E93-F93</f>
        <v>50580</v>
      </c>
      <c r="L93" s="39">
        <f t="shared" ref="L93:L126" si="4">D93-F93</f>
        <v>50580</v>
      </c>
      <c r="M93" s="39">
        <f t="shared" ref="M93:M126" si="5">IF(E93=0,0,(F93/E93)*100)</f>
        <v>49.42</v>
      </c>
      <c r="N93" s="39">
        <f t="shared" ref="N93:N126" si="6">D93-H93</f>
        <v>50580</v>
      </c>
      <c r="O93" s="39">
        <f t="shared" ref="O93:O126" si="7">E93-H93</f>
        <v>50580</v>
      </c>
      <c r="P93" s="39">
        <f t="shared" ref="P93:P126" si="8">IF(E93=0,0,(H93/E93)*100)</f>
        <v>49.42</v>
      </c>
    </row>
    <row r="94" spans="1:16">
      <c r="A94" s="40" t="s">
        <v>42</v>
      </c>
      <c r="B94" t="s">
        <v>27</v>
      </c>
      <c r="C94">
        <v>20000</v>
      </c>
      <c r="D94">
        <v>100000</v>
      </c>
      <c r="E94">
        <v>100000</v>
      </c>
      <c r="F94">
        <v>49420</v>
      </c>
      <c r="G94">
        <v>0</v>
      </c>
      <c r="H94">
        <v>49420</v>
      </c>
      <c r="I94">
        <v>0</v>
      </c>
      <c r="J94">
        <v>0</v>
      </c>
      <c r="K94">
        <f t="shared" si="3"/>
        <v>50580</v>
      </c>
      <c r="L94">
        <f t="shared" si="4"/>
        <v>50580</v>
      </c>
      <c r="M94">
        <f t="shared" si="5"/>
        <v>49.42</v>
      </c>
      <c r="N94">
        <f t="shared" si="6"/>
        <v>50580</v>
      </c>
      <c r="O94">
        <f t="shared" si="7"/>
        <v>50580</v>
      </c>
      <c r="P94">
        <f t="shared" si="8"/>
        <v>49.42</v>
      </c>
    </row>
    <row r="95" spans="1:16">
      <c r="A95" s="40" t="s">
        <v>43</v>
      </c>
      <c r="B95" t="s">
        <v>44</v>
      </c>
      <c r="C95">
        <v>20000</v>
      </c>
      <c r="D95">
        <v>100000</v>
      </c>
      <c r="E95">
        <v>100000</v>
      </c>
      <c r="F95">
        <v>49420</v>
      </c>
      <c r="G95">
        <v>0</v>
      </c>
      <c r="H95">
        <v>49420</v>
      </c>
      <c r="I95">
        <v>0</v>
      </c>
      <c r="J95">
        <v>0</v>
      </c>
      <c r="K95">
        <f t="shared" si="3"/>
        <v>50580</v>
      </c>
      <c r="L95">
        <f t="shared" si="4"/>
        <v>50580</v>
      </c>
      <c r="M95">
        <f t="shared" si="5"/>
        <v>49.42</v>
      </c>
      <c r="N95">
        <f t="shared" si="6"/>
        <v>50580</v>
      </c>
      <c r="O95">
        <f t="shared" si="7"/>
        <v>50580</v>
      </c>
      <c r="P95">
        <f t="shared" si="8"/>
        <v>49.42</v>
      </c>
    </row>
    <row r="96" spans="1:16">
      <c r="A96" s="40" t="s">
        <v>45</v>
      </c>
      <c r="B96" t="s">
        <v>46</v>
      </c>
      <c r="C96">
        <v>20000</v>
      </c>
      <c r="D96">
        <v>100000</v>
      </c>
      <c r="E96">
        <v>100000</v>
      </c>
      <c r="F96">
        <v>49420</v>
      </c>
      <c r="G96">
        <v>0</v>
      </c>
      <c r="H96">
        <v>49420</v>
      </c>
      <c r="I96">
        <v>0</v>
      </c>
      <c r="J96">
        <v>0</v>
      </c>
      <c r="K96">
        <f t="shared" si="3"/>
        <v>50580</v>
      </c>
      <c r="L96">
        <f t="shared" si="4"/>
        <v>50580</v>
      </c>
      <c r="M96">
        <f t="shared" si="5"/>
        <v>49.42</v>
      </c>
      <c r="N96">
        <f t="shared" si="6"/>
        <v>50580</v>
      </c>
      <c r="O96">
        <f t="shared" si="7"/>
        <v>50580</v>
      </c>
      <c r="P96">
        <f t="shared" si="8"/>
        <v>49.42</v>
      </c>
    </row>
    <row r="97" spans="1:16">
      <c r="A97" s="41" t="s">
        <v>47</v>
      </c>
      <c r="B97" s="39" t="s">
        <v>48</v>
      </c>
      <c r="C97" s="39">
        <v>20000</v>
      </c>
      <c r="D97" s="39">
        <v>100000</v>
      </c>
      <c r="E97" s="39">
        <v>100000</v>
      </c>
      <c r="F97" s="39">
        <v>49420</v>
      </c>
      <c r="G97" s="39">
        <v>0</v>
      </c>
      <c r="H97" s="39">
        <v>49420</v>
      </c>
      <c r="I97" s="39">
        <v>0</v>
      </c>
      <c r="J97" s="39">
        <v>0</v>
      </c>
      <c r="K97" s="39">
        <f t="shared" si="3"/>
        <v>50580</v>
      </c>
      <c r="L97" s="39">
        <f t="shared" si="4"/>
        <v>50580</v>
      </c>
      <c r="M97" s="39">
        <f t="shared" si="5"/>
        <v>49.42</v>
      </c>
      <c r="N97" s="39">
        <f t="shared" si="6"/>
        <v>50580</v>
      </c>
      <c r="O97" s="39">
        <f t="shared" si="7"/>
        <v>50580</v>
      </c>
      <c r="P97" s="39">
        <f t="shared" si="8"/>
        <v>49.42</v>
      </c>
    </row>
    <row r="98" spans="1:16">
      <c r="A98" s="40" t="s">
        <v>42</v>
      </c>
      <c r="B98" t="s">
        <v>27</v>
      </c>
      <c r="C98">
        <v>20000</v>
      </c>
      <c r="D98">
        <v>100000</v>
      </c>
      <c r="E98">
        <v>100000</v>
      </c>
      <c r="F98">
        <v>49420</v>
      </c>
      <c r="G98">
        <v>0</v>
      </c>
      <c r="H98">
        <v>49420</v>
      </c>
      <c r="I98">
        <v>0</v>
      </c>
      <c r="J98">
        <v>0</v>
      </c>
      <c r="K98">
        <f t="shared" si="3"/>
        <v>50580</v>
      </c>
      <c r="L98">
        <f t="shared" si="4"/>
        <v>50580</v>
      </c>
      <c r="M98">
        <f t="shared" si="5"/>
        <v>49.42</v>
      </c>
      <c r="N98">
        <f t="shared" si="6"/>
        <v>50580</v>
      </c>
      <c r="O98">
        <f t="shared" si="7"/>
        <v>50580</v>
      </c>
      <c r="P98">
        <f t="shared" si="8"/>
        <v>49.42</v>
      </c>
    </row>
    <row r="99" spans="1:16">
      <c r="A99" s="40" t="s">
        <v>43</v>
      </c>
      <c r="B99" t="s">
        <v>44</v>
      </c>
      <c r="C99">
        <v>20000</v>
      </c>
      <c r="D99">
        <v>100000</v>
      </c>
      <c r="E99">
        <v>100000</v>
      </c>
      <c r="F99">
        <v>49420</v>
      </c>
      <c r="G99">
        <v>0</v>
      </c>
      <c r="H99">
        <v>49420</v>
      </c>
      <c r="I99">
        <v>0</v>
      </c>
      <c r="J99">
        <v>0</v>
      </c>
      <c r="K99">
        <f t="shared" si="3"/>
        <v>50580</v>
      </c>
      <c r="L99">
        <f t="shared" si="4"/>
        <v>50580</v>
      </c>
      <c r="M99">
        <f t="shared" si="5"/>
        <v>49.42</v>
      </c>
      <c r="N99">
        <f t="shared" si="6"/>
        <v>50580</v>
      </c>
      <c r="O99">
        <f t="shared" si="7"/>
        <v>50580</v>
      </c>
      <c r="P99">
        <f t="shared" si="8"/>
        <v>49.42</v>
      </c>
    </row>
    <row r="100" spans="1:16">
      <c r="A100" s="40" t="s">
        <v>45</v>
      </c>
      <c r="B100" t="s">
        <v>46</v>
      </c>
      <c r="C100">
        <v>20000</v>
      </c>
      <c r="D100">
        <v>100000</v>
      </c>
      <c r="E100">
        <v>100000</v>
      </c>
      <c r="F100">
        <v>49420</v>
      </c>
      <c r="G100">
        <v>0</v>
      </c>
      <c r="H100">
        <v>49420</v>
      </c>
      <c r="I100">
        <v>0</v>
      </c>
      <c r="J100">
        <v>0</v>
      </c>
      <c r="K100">
        <f t="shared" si="3"/>
        <v>50580</v>
      </c>
      <c r="L100">
        <f t="shared" si="4"/>
        <v>50580</v>
      </c>
      <c r="M100">
        <f t="shared" si="5"/>
        <v>49.42</v>
      </c>
      <c r="N100">
        <f t="shared" si="6"/>
        <v>50580</v>
      </c>
      <c r="O100">
        <f t="shared" si="7"/>
        <v>50580</v>
      </c>
      <c r="P100">
        <f t="shared" si="8"/>
        <v>49.42</v>
      </c>
    </row>
    <row r="101" spans="1:16">
      <c r="A101" s="41" t="s">
        <v>49</v>
      </c>
      <c r="B101" s="39" t="s">
        <v>50</v>
      </c>
      <c r="C101" s="39">
        <v>20000</v>
      </c>
      <c r="D101" s="39">
        <v>20000</v>
      </c>
      <c r="E101" s="39">
        <v>20000</v>
      </c>
      <c r="F101" s="39">
        <v>3624.31</v>
      </c>
      <c r="G101" s="39">
        <v>0</v>
      </c>
      <c r="H101" s="39">
        <v>3624.31</v>
      </c>
      <c r="I101" s="39">
        <v>0</v>
      </c>
      <c r="J101" s="39">
        <v>0</v>
      </c>
      <c r="K101" s="39">
        <f t="shared" si="3"/>
        <v>16375.69</v>
      </c>
      <c r="L101" s="39">
        <f t="shared" si="4"/>
        <v>16375.69</v>
      </c>
      <c r="M101" s="39">
        <f t="shared" si="5"/>
        <v>18.121549999999999</v>
      </c>
      <c r="N101" s="39">
        <f t="shared" si="6"/>
        <v>16375.69</v>
      </c>
      <c r="O101" s="39">
        <f t="shared" si="7"/>
        <v>16375.69</v>
      </c>
      <c r="P101" s="39">
        <f t="shared" si="8"/>
        <v>18.121549999999999</v>
      </c>
    </row>
    <row r="102" spans="1:16">
      <c r="A102" s="40" t="s">
        <v>42</v>
      </c>
      <c r="B102" t="s">
        <v>27</v>
      </c>
      <c r="C102">
        <v>20000</v>
      </c>
      <c r="D102">
        <v>20000</v>
      </c>
      <c r="E102">
        <v>20000</v>
      </c>
      <c r="F102">
        <v>3624.31</v>
      </c>
      <c r="G102">
        <v>0</v>
      </c>
      <c r="H102">
        <v>3624.31</v>
      </c>
      <c r="I102">
        <v>0</v>
      </c>
      <c r="J102">
        <v>0</v>
      </c>
      <c r="K102">
        <f t="shared" si="3"/>
        <v>16375.69</v>
      </c>
      <c r="L102">
        <f t="shared" si="4"/>
        <v>16375.69</v>
      </c>
      <c r="M102">
        <f t="shared" si="5"/>
        <v>18.121549999999999</v>
      </c>
      <c r="N102">
        <f t="shared" si="6"/>
        <v>16375.69</v>
      </c>
      <c r="O102">
        <f t="shared" si="7"/>
        <v>16375.69</v>
      </c>
      <c r="P102">
        <f t="shared" si="8"/>
        <v>18.121549999999999</v>
      </c>
    </row>
    <row r="103" spans="1:16">
      <c r="A103" s="40" t="s">
        <v>43</v>
      </c>
      <c r="B103" t="s">
        <v>44</v>
      </c>
      <c r="C103">
        <v>20000</v>
      </c>
      <c r="D103">
        <v>20000</v>
      </c>
      <c r="E103">
        <v>20000</v>
      </c>
      <c r="F103">
        <v>3624.31</v>
      </c>
      <c r="G103">
        <v>0</v>
      </c>
      <c r="H103">
        <v>3624.31</v>
      </c>
      <c r="I103">
        <v>0</v>
      </c>
      <c r="J103">
        <v>0</v>
      </c>
      <c r="K103">
        <f t="shared" si="3"/>
        <v>16375.69</v>
      </c>
      <c r="L103">
        <f t="shared" si="4"/>
        <v>16375.69</v>
      </c>
      <c r="M103">
        <f t="shared" si="5"/>
        <v>18.121549999999999</v>
      </c>
      <c r="N103">
        <f t="shared" si="6"/>
        <v>16375.69</v>
      </c>
      <c r="O103">
        <f t="shared" si="7"/>
        <v>16375.69</v>
      </c>
      <c r="P103">
        <f t="shared" si="8"/>
        <v>18.121549999999999</v>
      </c>
    </row>
    <row r="104" spans="1:16">
      <c r="A104" s="40" t="s">
        <v>45</v>
      </c>
      <c r="B104" t="s">
        <v>46</v>
      </c>
      <c r="C104">
        <v>20000</v>
      </c>
      <c r="D104">
        <v>20000</v>
      </c>
      <c r="E104">
        <v>20000</v>
      </c>
      <c r="F104">
        <v>3624.31</v>
      </c>
      <c r="G104">
        <v>0</v>
      </c>
      <c r="H104">
        <v>3624.31</v>
      </c>
      <c r="I104">
        <v>0</v>
      </c>
      <c r="J104">
        <v>0</v>
      </c>
      <c r="K104">
        <f t="shared" si="3"/>
        <v>16375.69</v>
      </c>
      <c r="L104">
        <f t="shared" si="4"/>
        <v>16375.69</v>
      </c>
      <c r="M104">
        <f t="shared" si="5"/>
        <v>18.121549999999999</v>
      </c>
      <c r="N104">
        <f t="shared" si="6"/>
        <v>16375.69</v>
      </c>
      <c r="O104">
        <f t="shared" si="7"/>
        <v>16375.69</v>
      </c>
      <c r="P104">
        <f t="shared" si="8"/>
        <v>18.121549999999999</v>
      </c>
    </row>
    <row r="105" spans="1:16">
      <c r="A105" s="41" t="s">
        <v>51</v>
      </c>
      <c r="B105" s="39" t="s">
        <v>52</v>
      </c>
      <c r="C105" s="39">
        <v>20000</v>
      </c>
      <c r="D105" s="39">
        <v>20000</v>
      </c>
      <c r="E105" s="39">
        <v>20000</v>
      </c>
      <c r="F105" s="39">
        <v>3624.31</v>
      </c>
      <c r="G105" s="39">
        <v>0</v>
      </c>
      <c r="H105" s="39">
        <v>3624.31</v>
      </c>
      <c r="I105" s="39">
        <v>0</v>
      </c>
      <c r="J105" s="39">
        <v>0</v>
      </c>
      <c r="K105" s="39">
        <f t="shared" si="3"/>
        <v>16375.69</v>
      </c>
      <c r="L105" s="39">
        <f t="shared" si="4"/>
        <v>16375.69</v>
      </c>
      <c r="M105" s="39">
        <f t="shared" si="5"/>
        <v>18.121549999999999</v>
      </c>
      <c r="N105" s="39">
        <f t="shared" si="6"/>
        <v>16375.69</v>
      </c>
      <c r="O105" s="39">
        <f t="shared" si="7"/>
        <v>16375.69</v>
      </c>
      <c r="P105" s="39">
        <f t="shared" si="8"/>
        <v>18.121549999999999</v>
      </c>
    </row>
    <row r="106" spans="1:16">
      <c r="A106" s="40" t="s">
        <v>42</v>
      </c>
      <c r="B106" t="s">
        <v>27</v>
      </c>
      <c r="C106">
        <v>20000</v>
      </c>
      <c r="D106">
        <v>20000</v>
      </c>
      <c r="E106">
        <v>20000</v>
      </c>
      <c r="F106">
        <v>3624.31</v>
      </c>
      <c r="G106">
        <v>0</v>
      </c>
      <c r="H106">
        <v>3624.31</v>
      </c>
      <c r="I106">
        <v>0</v>
      </c>
      <c r="J106">
        <v>0</v>
      </c>
      <c r="K106">
        <f t="shared" si="3"/>
        <v>16375.69</v>
      </c>
      <c r="L106">
        <f t="shared" si="4"/>
        <v>16375.69</v>
      </c>
      <c r="M106">
        <f t="shared" si="5"/>
        <v>18.121549999999999</v>
      </c>
      <c r="N106">
        <f t="shared" si="6"/>
        <v>16375.69</v>
      </c>
      <c r="O106">
        <f t="shared" si="7"/>
        <v>16375.69</v>
      </c>
      <c r="P106">
        <f t="shared" si="8"/>
        <v>18.121549999999999</v>
      </c>
    </row>
    <row r="107" spans="1:16">
      <c r="A107" s="40" t="s">
        <v>43</v>
      </c>
      <c r="B107" t="s">
        <v>44</v>
      </c>
      <c r="C107">
        <v>20000</v>
      </c>
      <c r="D107">
        <v>20000</v>
      </c>
      <c r="E107">
        <v>20000</v>
      </c>
      <c r="F107">
        <v>3624.31</v>
      </c>
      <c r="G107">
        <v>0</v>
      </c>
      <c r="H107">
        <v>3624.31</v>
      </c>
      <c r="I107">
        <v>0</v>
      </c>
      <c r="J107">
        <v>0</v>
      </c>
      <c r="K107">
        <f t="shared" si="3"/>
        <v>16375.69</v>
      </c>
      <c r="L107">
        <f t="shared" si="4"/>
        <v>16375.69</v>
      </c>
      <c r="M107">
        <f t="shared" si="5"/>
        <v>18.121549999999999</v>
      </c>
      <c r="N107">
        <f t="shared" si="6"/>
        <v>16375.69</v>
      </c>
      <c r="O107">
        <f t="shared" si="7"/>
        <v>16375.69</v>
      </c>
      <c r="P107">
        <f t="shared" si="8"/>
        <v>18.121549999999999</v>
      </c>
    </row>
    <row r="108" spans="1:16">
      <c r="A108" s="40" t="s">
        <v>45</v>
      </c>
      <c r="B108" t="s">
        <v>46</v>
      </c>
      <c r="C108">
        <v>20000</v>
      </c>
      <c r="D108">
        <v>20000</v>
      </c>
      <c r="E108">
        <v>20000</v>
      </c>
      <c r="F108">
        <v>3624.31</v>
      </c>
      <c r="G108">
        <v>0</v>
      </c>
      <c r="H108">
        <v>3624.31</v>
      </c>
      <c r="I108">
        <v>0</v>
      </c>
      <c r="J108">
        <v>0</v>
      </c>
      <c r="K108">
        <f t="shared" si="3"/>
        <v>16375.69</v>
      </c>
      <c r="L108">
        <f t="shared" si="4"/>
        <v>16375.69</v>
      </c>
      <c r="M108">
        <f t="shared" si="5"/>
        <v>18.121549999999999</v>
      </c>
      <c r="N108">
        <f t="shared" si="6"/>
        <v>16375.69</v>
      </c>
      <c r="O108">
        <f t="shared" si="7"/>
        <v>16375.69</v>
      </c>
      <c r="P108">
        <f t="shared" si="8"/>
        <v>18.121549999999999</v>
      </c>
    </row>
    <row r="109" spans="1:16">
      <c r="A109" s="41" t="s">
        <v>53</v>
      </c>
      <c r="B109" s="39" t="s">
        <v>54</v>
      </c>
      <c r="C109" s="39">
        <v>130000</v>
      </c>
      <c r="D109" s="39">
        <v>200000</v>
      </c>
      <c r="E109" s="39">
        <v>200000</v>
      </c>
      <c r="F109" s="39">
        <v>0</v>
      </c>
      <c r="G109" s="39">
        <v>0</v>
      </c>
      <c r="H109" s="39">
        <v>0</v>
      </c>
      <c r="I109" s="39">
        <v>0</v>
      </c>
      <c r="J109" s="39">
        <v>0</v>
      </c>
      <c r="K109" s="39">
        <f t="shared" si="3"/>
        <v>200000</v>
      </c>
      <c r="L109" s="39">
        <f t="shared" si="4"/>
        <v>200000</v>
      </c>
      <c r="M109" s="39">
        <f t="shared" si="5"/>
        <v>0</v>
      </c>
      <c r="N109" s="39">
        <f t="shared" si="6"/>
        <v>200000</v>
      </c>
      <c r="O109" s="39">
        <f t="shared" si="7"/>
        <v>200000</v>
      </c>
      <c r="P109" s="39">
        <f t="shared" si="8"/>
        <v>0</v>
      </c>
    </row>
    <row r="110" spans="1:16">
      <c r="A110" s="40" t="s">
        <v>42</v>
      </c>
      <c r="B110" t="s">
        <v>27</v>
      </c>
      <c r="C110">
        <v>130000</v>
      </c>
      <c r="D110">
        <v>200000</v>
      </c>
      <c r="E110">
        <v>200000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f t="shared" si="3"/>
        <v>200000</v>
      </c>
      <c r="L110">
        <f t="shared" si="4"/>
        <v>200000</v>
      </c>
      <c r="M110">
        <f t="shared" si="5"/>
        <v>0</v>
      </c>
      <c r="N110">
        <f t="shared" si="6"/>
        <v>200000</v>
      </c>
      <c r="O110">
        <f t="shared" si="7"/>
        <v>200000</v>
      </c>
      <c r="P110">
        <f t="shared" si="8"/>
        <v>0</v>
      </c>
    </row>
    <row r="111" spans="1:16">
      <c r="A111" s="40" t="s">
        <v>43</v>
      </c>
      <c r="B111" t="s">
        <v>44</v>
      </c>
      <c r="C111">
        <v>130000</v>
      </c>
      <c r="D111">
        <v>100000</v>
      </c>
      <c r="E111">
        <v>100000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f t="shared" si="3"/>
        <v>100000</v>
      </c>
      <c r="L111">
        <f t="shared" si="4"/>
        <v>100000</v>
      </c>
      <c r="M111">
        <f t="shared" si="5"/>
        <v>0</v>
      </c>
      <c r="N111">
        <f t="shared" si="6"/>
        <v>100000</v>
      </c>
      <c r="O111">
        <f t="shared" si="7"/>
        <v>100000</v>
      </c>
      <c r="P111">
        <f t="shared" si="8"/>
        <v>0</v>
      </c>
    </row>
    <row r="112" spans="1:16">
      <c r="A112" s="40" t="s">
        <v>55</v>
      </c>
      <c r="B112" t="s">
        <v>56</v>
      </c>
      <c r="C112">
        <v>130000</v>
      </c>
      <c r="D112">
        <v>100000</v>
      </c>
      <c r="E112">
        <v>100000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f t="shared" si="3"/>
        <v>100000</v>
      </c>
      <c r="L112">
        <f t="shared" si="4"/>
        <v>100000</v>
      </c>
      <c r="M112">
        <f t="shared" si="5"/>
        <v>0</v>
      </c>
      <c r="N112">
        <f t="shared" si="6"/>
        <v>100000</v>
      </c>
      <c r="O112">
        <f t="shared" si="7"/>
        <v>100000</v>
      </c>
      <c r="P112">
        <f t="shared" si="8"/>
        <v>0</v>
      </c>
    </row>
    <row r="113" spans="1:16">
      <c r="A113" s="40" t="s">
        <v>57</v>
      </c>
      <c r="B113" t="s">
        <v>58</v>
      </c>
      <c r="C113">
        <v>130000</v>
      </c>
      <c r="D113">
        <v>100000</v>
      </c>
      <c r="E113">
        <v>100000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f t="shared" si="3"/>
        <v>100000</v>
      </c>
      <c r="L113">
        <f t="shared" si="4"/>
        <v>100000</v>
      </c>
      <c r="M113">
        <f t="shared" si="5"/>
        <v>0</v>
      </c>
      <c r="N113">
        <f t="shared" si="6"/>
        <v>100000</v>
      </c>
      <c r="O113">
        <f t="shared" si="7"/>
        <v>100000</v>
      </c>
      <c r="P113">
        <f t="shared" si="8"/>
        <v>0</v>
      </c>
    </row>
    <row r="114" spans="1:16">
      <c r="A114" s="40" t="s">
        <v>59</v>
      </c>
      <c r="B114" t="s">
        <v>60</v>
      </c>
      <c r="C114">
        <v>0</v>
      </c>
      <c r="D114">
        <v>100000</v>
      </c>
      <c r="E114">
        <v>100000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f t="shared" si="3"/>
        <v>100000</v>
      </c>
      <c r="L114">
        <f t="shared" si="4"/>
        <v>100000</v>
      </c>
      <c r="M114">
        <f t="shared" si="5"/>
        <v>0</v>
      </c>
      <c r="N114">
        <f t="shared" si="6"/>
        <v>100000</v>
      </c>
      <c r="O114">
        <f t="shared" si="7"/>
        <v>100000</v>
      </c>
      <c r="P114">
        <f t="shared" si="8"/>
        <v>0</v>
      </c>
    </row>
    <row r="115" spans="1:16">
      <c r="A115" s="40" t="s">
        <v>61</v>
      </c>
      <c r="B115" t="s">
        <v>62</v>
      </c>
      <c r="C115">
        <v>0</v>
      </c>
      <c r="D115">
        <v>100000</v>
      </c>
      <c r="E115">
        <v>100000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f t="shared" si="3"/>
        <v>100000</v>
      </c>
      <c r="L115">
        <f t="shared" si="4"/>
        <v>100000</v>
      </c>
      <c r="M115">
        <f t="shared" si="5"/>
        <v>0</v>
      </c>
      <c r="N115">
        <f t="shared" si="6"/>
        <v>100000</v>
      </c>
      <c r="O115">
        <f t="shared" si="7"/>
        <v>100000</v>
      </c>
      <c r="P115">
        <f t="shared" si="8"/>
        <v>0</v>
      </c>
    </row>
    <row r="116" spans="1:16">
      <c r="A116" s="41" t="s">
        <v>63</v>
      </c>
      <c r="B116" s="39" t="s">
        <v>64</v>
      </c>
      <c r="C116" s="39">
        <v>130000</v>
      </c>
      <c r="D116" s="39">
        <v>200000</v>
      </c>
      <c r="E116" s="39">
        <v>200000</v>
      </c>
      <c r="F116" s="39">
        <v>0</v>
      </c>
      <c r="G116" s="39">
        <v>0</v>
      </c>
      <c r="H116" s="39">
        <v>0</v>
      </c>
      <c r="I116" s="39">
        <v>0</v>
      </c>
      <c r="J116" s="39">
        <v>0</v>
      </c>
      <c r="K116" s="39">
        <f t="shared" si="3"/>
        <v>200000</v>
      </c>
      <c r="L116" s="39">
        <f t="shared" si="4"/>
        <v>200000</v>
      </c>
      <c r="M116" s="39">
        <f t="shared" si="5"/>
        <v>0</v>
      </c>
      <c r="N116" s="39">
        <f t="shared" si="6"/>
        <v>200000</v>
      </c>
      <c r="O116" s="39">
        <f t="shared" si="7"/>
        <v>200000</v>
      </c>
      <c r="P116" s="39">
        <f t="shared" si="8"/>
        <v>0</v>
      </c>
    </row>
    <row r="117" spans="1:16">
      <c r="A117" s="40" t="s">
        <v>42</v>
      </c>
      <c r="B117" t="s">
        <v>27</v>
      </c>
      <c r="C117">
        <v>130000</v>
      </c>
      <c r="D117">
        <v>200000</v>
      </c>
      <c r="E117">
        <v>200000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f t="shared" si="3"/>
        <v>200000</v>
      </c>
      <c r="L117">
        <f t="shared" si="4"/>
        <v>200000</v>
      </c>
      <c r="M117">
        <f t="shared" si="5"/>
        <v>0</v>
      </c>
      <c r="N117">
        <f t="shared" si="6"/>
        <v>200000</v>
      </c>
      <c r="O117">
        <f t="shared" si="7"/>
        <v>200000</v>
      </c>
      <c r="P117">
        <f t="shared" si="8"/>
        <v>0</v>
      </c>
    </row>
    <row r="118" spans="1:16">
      <c r="A118" s="40" t="s">
        <v>43</v>
      </c>
      <c r="B118" t="s">
        <v>44</v>
      </c>
      <c r="C118">
        <v>130000</v>
      </c>
      <c r="D118">
        <v>100000</v>
      </c>
      <c r="E118">
        <v>100000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f t="shared" si="3"/>
        <v>100000</v>
      </c>
      <c r="L118">
        <f t="shared" si="4"/>
        <v>100000</v>
      </c>
      <c r="M118">
        <f t="shared" si="5"/>
        <v>0</v>
      </c>
      <c r="N118">
        <f t="shared" si="6"/>
        <v>100000</v>
      </c>
      <c r="O118">
        <f t="shared" si="7"/>
        <v>100000</v>
      </c>
      <c r="P118">
        <f t="shared" si="8"/>
        <v>0</v>
      </c>
    </row>
    <row r="119" spans="1:16">
      <c r="A119" s="40" t="s">
        <v>55</v>
      </c>
      <c r="B119" t="s">
        <v>56</v>
      </c>
      <c r="C119">
        <v>130000</v>
      </c>
      <c r="D119">
        <v>100000</v>
      </c>
      <c r="E119">
        <v>100000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f t="shared" si="3"/>
        <v>100000</v>
      </c>
      <c r="L119">
        <f t="shared" si="4"/>
        <v>100000</v>
      </c>
      <c r="M119">
        <f t="shared" si="5"/>
        <v>0</v>
      </c>
      <c r="N119">
        <f t="shared" si="6"/>
        <v>100000</v>
      </c>
      <c r="O119">
        <f t="shared" si="7"/>
        <v>100000</v>
      </c>
      <c r="P119">
        <f t="shared" si="8"/>
        <v>0</v>
      </c>
    </row>
    <row r="120" spans="1:16">
      <c r="A120" s="40" t="s">
        <v>57</v>
      </c>
      <c r="B120" t="s">
        <v>58</v>
      </c>
      <c r="C120">
        <v>130000</v>
      </c>
      <c r="D120">
        <v>100000</v>
      </c>
      <c r="E120">
        <v>100000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f t="shared" si="3"/>
        <v>100000</v>
      </c>
      <c r="L120">
        <f t="shared" si="4"/>
        <v>100000</v>
      </c>
      <c r="M120">
        <f t="shared" si="5"/>
        <v>0</v>
      </c>
      <c r="N120">
        <f t="shared" si="6"/>
        <v>100000</v>
      </c>
      <c r="O120">
        <f t="shared" si="7"/>
        <v>100000</v>
      </c>
      <c r="P120">
        <f t="shared" si="8"/>
        <v>0</v>
      </c>
    </row>
    <row r="121" spans="1:16">
      <c r="A121" s="40" t="s">
        <v>59</v>
      </c>
      <c r="B121" t="s">
        <v>60</v>
      </c>
      <c r="C121">
        <v>0</v>
      </c>
      <c r="D121">
        <v>100000</v>
      </c>
      <c r="E121">
        <v>100000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f t="shared" si="3"/>
        <v>100000</v>
      </c>
      <c r="L121">
        <f t="shared" si="4"/>
        <v>100000</v>
      </c>
      <c r="M121">
        <f t="shared" si="5"/>
        <v>0</v>
      </c>
      <c r="N121">
        <f t="shared" si="6"/>
        <v>100000</v>
      </c>
      <c r="O121">
        <f t="shared" si="7"/>
        <v>100000</v>
      </c>
      <c r="P121">
        <f t="shared" si="8"/>
        <v>0</v>
      </c>
    </row>
    <row r="122" spans="1:16">
      <c r="A122" s="40" t="s">
        <v>61</v>
      </c>
      <c r="B122" t="s">
        <v>62</v>
      </c>
      <c r="C122">
        <v>0</v>
      </c>
      <c r="D122">
        <v>100000</v>
      </c>
      <c r="E122">
        <v>100000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f t="shared" si="3"/>
        <v>100000</v>
      </c>
      <c r="L122">
        <f t="shared" si="4"/>
        <v>100000</v>
      </c>
      <c r="M122">
        <f t="shared" si="5"/>
        <v>0</v>
      </c>
      <c r="N122">
        <f t="shared" si="6"/>
        <v>100000</v>
      </c>
      <c r="O122">
        <f t="shared" si="7"/>
        <v>100000</v>
      </c>
      <c r="P122">
        <f t="shared" si="8"/>
        <v>0</v>
      </c>
    </row>
    <row r="123" spans="1:16">
      <c r="A123" s="41" t="s">
        <v>65</v>
      </c>
      <c r="B123" s="39" t="s">
        <v>66</v>
      </c>
      <c r="C123" s="39">
        <v>27750</v>
      </c>
      <c r="D123" s="39">
        <v>27750</v>
      </c>
      <c r="E123" s="39">
        <v>27750</v>
      </c>
      <c r="F123" s="39">
        <v>0</v>
      </c>
      <c r="G123" s="39">
        <v>0</v>
      </c>
      <c r="H123" s="39">
        <v>0</v>
      </c>
      <c r="I123" s="39">
        <v>0</v>
      </c>
      <c r="J123" s="39">
        <v>0</v>
      </c>
      <c r="K123" s="39">
        <f t="shared" si="3"/>
        <v>27750</v>
      </c>
      <c r="L123" s="39">
        <f t="shared" si="4"/>
        <v>27750</v>
      </c>
      <c r="M123" s="39">
        <f t="shared" si="5"/>
        <v>0</v>
      </c>
      <c r="N123" s="39">
        <f t="shared" si="6"/>
        <v>27750</v>
      </c>
      <c r="O123" s="39">
        <f t="shared" si="7"/>
        <v>27750</v>
      </c>
      <c r="P123" s="39">
        <f t="shared" si="8"/>
        <v>0</v>
      </c>
    </row>
    <row r="124" spans="1:16">
      <c r="A124" s="40" t="s">
        <v>42</v>
      </c>
      <c r="B124" t="s">
        <v>27</v>
      </c>
      <c r="C124">
        <v>27750</v>
      </c>
      <c r="D124">
        <v>27750</v>
      </c>
      <c r="E124">
        <v>27750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f t="shared" si="3"/>
        <v>27750</v>
      </c>
      <c r="L124">
        <f t="shared" si="4"/>
        <v>27750</v>
      </c>
      <c r="M124">
        <f t="shared" si="5"/>
        <v>0</v>
      </c>
      <c r="N124">
        <f t="shared" si="6"/>
        <v>27750</v>
      </c>
      <c r="O124">
        <f t="shared" si="7"/>
        <v>27750</v>
      </c>
      <c r="P124">
        <f t="shared" si="8"/>
        <v>0</v>
      </c>
    </row>
    <row r="125" spans="1:16">
      <c r="A125" s="40" t="s">
        <v>59</v>
      </c>
      <c r="B125" t="s">
        <v>60</v>
      </c>
      <c r="C125">
        <v>27750</v>
      </c>
      <c r="D125">
        <v>27750</v>
      </c>
      <c r="E125">
        <v>27750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f t="shared" si="3"/>
        <v>27750</v>
      </c>
      <c r="L125">
        <f t="shared" si="4"/>
        <v>27750</v>
      </c>
      <c r="M125">
        <f t="shared" si="5"/>
        <v>0</v>
      </c>
      <c r="N125">
        <f t="shared" si="6"/>
        <v>27750</v>
      </c>
      <c r="O125">
        <f t="shared" si="7"/>
        <v>27750</v>
      </c>
      <c r="P125">
        <f t="shared" si="8"/>
        <v>0</v>
      </c>
    </row>
    <row r="126" spans="1:16">
      <c r="A126" s="40" t="s">
        <v>61</v>
      </c>
      <c r="B126" t="s">
        <v>62</v>
      </c>
      <c r="C126">
        <v>27750</v>
      </c>
      <c r="D126">
        <v>27750</v>
      </c>
      <c r="E126">
        <v>27750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f t="shared" si="3"/>
        <v>27750</v>
      </c>
      <c r="L126">
        <f t="shared" si="4"/>
        <v>27750</v>
      </c>
      <c r="M126">
        <f t="shared" si="5"/>
        <v>0</v>
      </c>
      <c r="N126">
        <f t="shared" si="6"/>
        <v>27750</v>
      </c>
      <c r="O126">
        <f t="shared" si="7"/>
        <v>27750</v>
      </c>
      <c r="P126">
        <f t="shared" si="8"/>
        <v>0</v>
      </c>
    </row>
    <row r="127" spans="1:16">
      <c r="A127" s="39"/>
      <c r="B127" s="39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</row>
  </sheetData>
  <mergeCells count="16">
    <mergeCell ref="A15:B15"/>
    <mergeCell ref="H7:I7"/>
    <mergeCell ref="G7:G8"/>
    <mergeCell ref="A7:B8"/>
    <mergeCell ref="E7:E8"/>
    <mergeCell ref="F7:F8"/>
    <mergeCell ref="A11:B11"/>
    <mergeCell ref="A14:B14"/>
    <mergeCell ref="A9:B9"/>
    <mergeCell ref="A10:B10"/>
    <mergeCell ref="A12:B12"/>
    <mergeCell ref="A13:B13"/>
    <mergeCell ref="A3:I3"/>
    <mergeCell ref="A4:I4"/>
    <mergeCell ref="C7:C8"/>
    <mergeCell ref="D7:D8"/>
  </mergeCells>
  <phoneticPr fontId="11" type="noConversion"/>
  <printOptions horizontalCentered="1"/>
  <pageMargins left="0.15748031496062992" right="0.15748031496062992" top="0.78740157480314965" bottom="0.15748031496062992" header="0" footer="0"/>
  <pageSetup paperSize="9" orientation="landscape" blackAndWhite="1" errors="NA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1"/>
  <sheetViews>
    <sheetView showZeros="0" workbookViewId="0">
      <pane ySplit="6" topLeftCell="A7" activePane="bottomLeft" state="frozen"/>
      <selection pane="bottomLeft" activeCell="C9" sqref="C9:E9"/>
    </sheetView>
  </sheetViews>
  <sheetFormatPr defaultColWidth="11.5703125" defaultRowHeight="12.75"/>
  <cols>
    <col min="1" max="1" width="11.5703125" customWidth="1"/>
    <col min="2" max="2" width="11" customWidth="1"/>
    <col min="3" max="3" width="16.42578125" customWidth="1"/>
    <col min="4" max="4" width="16.85546875" customWidth="1"/>
    <col min="5" max="6" width="17.28515625" customWidth="1"/>
    <col min="7" max="7" width="15.140625" customWidth="1"/>
    <col min="8" max="8" width="11.140625" customWidth="1"/>
    <col min="9" max="9" width="10.5703125" customWidth="1"/>
    <col min="11" max="11" width="12.7109375" customWidth="1"/>
    <col min="12" max="12" width="11.7109375" bestFit="1" customWidth="1"/>
  </cols>
  <sheetData>
    <row r="1" spans="1:12" ht="15.75">
      <c r="A1" s="46" t="s">
        <v>38</v>
      </c>
      <c r="B1" s="46"/>
      <c r="C1" s="46"/>
      <c r="D1" s="46"/>
      <c r="E1" s="46"/>
      <c r="F1" s="46"/>
      <c r="G1" s="46"/>
      <c r="H1" s="46"/>
      <c r="I1" s="46"/>
    </row>
    <row r="2" spans="1:12" ht="15.75">
      <c r="A2" s="46" t="s">
        <v>72</v>
      </c>
      <c r="B2" s="46"/>
      <c r="C2" s="46"/>
      <c r="D2" s="46"/>
      <c r="E2" s="46"/>
      <c r="F2" s="46"/>
      <c r="G2" s="46"/>
      <c r="H2" s="46"/>
      <c r="I2" s="46"/>
    </row>
    <row r="4" spans="1:12">
      <c r="H4" s="18"/>
      <c r="I4" s="18" t="s">
        <v>0</v>
      </c>
    </row>
    <row r="5" spans="1:12" ht="21.75" customHeight="1">
      <c r="A5" s="47" t="s">
        <v>5</v>
      </c>
      <c r="B5" s="47"/>
      <c r="C5" s="47" t="s">
        <v>1</v>
      </c>
      <c r="D5" s="49" t="s">
        <v>70</v>
      </c>
      <c r="E5" s="47" t="s">
        <v>74</v>
      </c>
      <c r="F5" s="48" t="s">
        <v>81</v>
      </c>
      <c r="G5" s="47" t="s">
        <v>75</v>
      </c>
      <c r="H5" s="53" t="s">
        <v>2</v>
      </c>
      <c r="I5" s="54"/>
      <c r="J5" s="23"/>
    </row>
    <row r="6" spans="1:12" ht="27.75" customHeight="1">
      <c r="A6" s="48"/>
      <c r="B6" s="48"/>
      <c r="C6" s="48"/>
      <c r="D6" s="50"/>
      <c r="E6" s="48"/>
      <c r="F6" s="57"/>
      <c r="G6" s="48"/>
      <c r="H6" s="19" t="s">
        <v>71</v>
      </c>
      <c r="I6" s="20" t="s">
        <v>3</v>
      </c>
    </row>
    <row r="7" spans="1:12" ht="24" customHeight="1">
      <c r="A7" s="64" t="s">
        <v>68</v>
      </c>
      <c r="B7" s="65"/>
      <c r="C7" s="6">
        <v>575311</v>
      </c>
      <c r="D7" s="6">
        <v>575311</v>
      </c>
      <c r="E7" s="6">
        <v>335088</v>
      </c>
      <c r="F7" s="6">
        <v>335088</v>
      </c>
      <c r="G7" s="6">
        <f>D7-E7</f>
        <v>240223</v>
      </c>
      <c r="H7" s="6">
        <f>E7/D7*100</f>
        <v>58.24</v>
      </c>
      <c r="I7" s="6">
        <f>F7/C7*100</f>
        <v>58.24</v>
      </c>
    </row>
    <row r="8" spans="1:12" ht="87.75" customHeight="1">
      <c r="A8" s="64" t="s">
        <v>69</v>
      </c>
      <c r="B8" s="65"/>
      <c r="C8" s="6">
        <v>674522</v>
      </c>
      <c r="D8" s="6">
        <v>482914</v>
      </c>
      <c r="E8" s="6"/>
      <c r="F8" s="6"/>
      <c r="G8" s="6">
        <f>D8-E8</f>
        <v>482914</v>
      </c>
      <c r="H8" s="6">
        <f>E8/D8*100</f>
        <v>0</v>
      </c>
      <c r="I8" s="6">
        <f>F8/C8*100</f>
        <v>0</v>
      </c>
    </row>
    <row r="9" spans="1:12" ht="15.6" customHeight="1">
      <c r="A9" s="62" t="s">
        <v>4</v>
      </c>
      <c r="B9" s="63"/>
      <c r="C9" s="7">
        <f>SUM(C7:C8)</f>
        <v>1249833</v>
      </c>
      <c r="D9" s="7">
        <f>SUM(D7:D8)</f>
        <v>1058225</v>
      </c>
      <c r="E9" s="7">
        <f>SUM(E7:E8)</f>
        <v>335088</v>
      </c>
      <c r="F9" s="7">
        <f>SUM(F7:F8)</f>
        <v>335088</v>
      </c>
      <c r="G9" s="7">
        <f>SUM(G7:G8)</f>
        <v>723137</v>
      </c>
      <c r="H9" s="6">
        <f>E9/D9*100</f>
        <v>31.67</v>
      </c>
      <c r="I9" s="6">
        <f>F9/C9*100</f>
        <v>26.81</v>
      </c>
      <c r="J9" s="25"/>
      <c r="L9" s="10"/>
    </row>
    <row r="11" spans="1:12">
      <c r="C11" t="s">
        <v>67</v>
      </c>
    </row>
  </sheetData>
  <mergeCells count="12">
    <mergeCell ref="E5:E6"/>
    <mergeCell ref="F5:F6"/>
    <mergeCell ref="G5:G6"/>
    <mergeCell ref="H5:I5"/>
    <mergeCell ref="A9:B9"/>
    <mergeCell ref="A7:B7"/>
    <mergeCell ref="A8:B8"/>
    <mergeCell ref="A1:I1"/>
    <mergeCell ref="A2:I2"/>
    <mergeCell ref="A5:B6"/>
    <mergeCell ref="C5:C6"/>
    <mergeCell ref="D5:D6"/>
  </mergeCells>
  <phoneticPr fontId="11" type="noConversion"/>
  <printOptions horizontalCentered="1"/>
  <pageMargins left="0.15748031496062992" right="0.15748031496062992" top="0.15748031496062992" bottom="0.15748031496062992" header="0" footer="0"/>
  <pageSetup paperSize="9" orientation="landscape" blackAndWhite="1" errors="NA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3"/>
  <sheetViews>
    <sheetView showZeros="0" tabSelected="1" topLeftCell="A4" workbookViewId="0">
      <selection activeCell="H36" sqref="H36"/>
    </sheetView>
  </sheetViews>
  <sheetFormatPr defaultColWidth="11.5703125" defaultRowHeight="12.75"/>
  <cols>
    <col min="1" max="1" width="10.140625" style="2" customWidth="1"/>
    <col min="2" max="4" width="11.5703125" style="2" customWidth="1"/>
    <col min="5" max="5" width="7.7109375" style="2" customWidth="1"/>
    <col min="6" max="6" width="17.7109375" style="2" customWidth="1"/>
    <col min="7" max="7" width="14.5703125" style="2" customWidth="1"/>
    <col min="8" max="8" width="15.140625" style="2" customWidth="1"/>
    <col min="9" max="9" width="15.85546875" style="2" customWidth="1"/>
    <col min="10" max="10" width="14.28515625" style="2" customWidth="1"/>
    <col min="11" max="16384" width="11.5703125" style="2"/>
  </cols>
  <sheetData>
    <row r="1" spans="1:12" ht="15.75">
      <c r="A1" s="26"/>
      <c r="B1" s="26"/>
      <c r="C1" s="26"/>
      <c r="D1" s="26"/>
      <c r="E1" s="26"/>
      <c r="F1" s="26"/>
      <c r="G1" s="27" t="s">
        <v>39</v>
      </c>
      <c r="H1" s="26"/>
      <c r="I1" s="26"/>
      <c r="J1" s="26"/>
      <c r="K1" s="26"/>
      <c r="L1" s="26"/>
    </row>
    <row r="2" spans="1:12" ht="15.75">
      <c r="A2" s="26"/>
      <c r="B2" s="26"/>
      <c r="C2" s="26"/>
      <c r="D2" s="26"/>
      <c r="E2" s="26"/>
      <c r="F2" s="26"/>
      <c r="G2" s="27" t="s">
        <v>72</v>
      </c>
      <c r="H2" s="26"/>
      <c r="I2" s="26"/>
      <c r="J2" s="26"/>
      <c r="K2" s="26"/>
      <c r="L2" s="26"/>
    </row>
    <row r="3" spans="1:12" ht="15.7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12" ht="15.7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</row>
    <row r="5" spans="1:12" ht="15.7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</row>
    <row r="6" spans="1:12">
      <c r="K6" s="15"/>
      <c r="L6" s="15" t="s">
        <v>0</v>
      </c>
    </row>
    <row r="7" spans="1:12" ht="12.6" customHeight="1">
      <c r="A7" s="76" t="s">
        <v>30</v>
      </c>
      <c r="B7" s="76" t="s">
        <v>24</v>
      </c>
      <c r="C7" s="91"/>
      <c r="D7" s="91"/>
      <c r="E7" s="92"/>
      <c r="F7" s="78" t="s">
        <v>1</v>
      </c>
      <c r="G7" s="78" t="s">
        <v>73</v>
      </c>
      <c r="H7" s="87" t="s">
        <v>74</v>
      </c>
      <c r="I7" s="48" t="s">
        <v>83</v>
      </c>
      <c r="J7" s="78" t="s">
        <v>75</v>
      </c>
      <c r="K7" s="89" t="s">
        <v>2</v>
      </c>
      <c r="L7" s="90"/>
    </row>
    <row r="8" spans="1:12" ht="38.450000000000003" customHeight="1">
      <c r="A8" s="77"/>
      <c r="B8" s="77"/>
      <c r="C8" s="93"/>
      <c r="D8" s="93"/>
      <c r="E8" s="94"/>
      <c r="F8" s="79"/>
      <c r="G8" s="79"/>
      <c r="H8" s="88"/>
      <c r="I8" s="57"/>
      <c r="J8" s="79"/>
      <c r="K8" s="16" t="s">
        <v>82</v>
      </c>
      <c r="L8" s="17" t="s">
        <v>3</v>
      </c>
    </row>
    <row r="9" spans="1:12">
      <c r="A9" s="8">
        <v>2111</v>
      </c>
      <c r="B9" s="69" t="s">
        <v>23</v>
      </c>
      <c r="C9" s="70"/>
      <c r="D9" s="70"/>
      <c r="E9" s="71"/>
      <c r="F9" s="14">
        <v>14215147</v>
      </c>
      <c r="G9" s="14">
        <v>14594884</v>
      </c>
      <c r="H9" s="11">
        <v>4555958</v>
      </c>
      <c r="I9" s="11">
        <v>4481740</v>
      </c>
      <c r="J9" s="11">
        <f t="shared" ref="J9:J30" si="0">G9-H9</f>
        <v>10038926</v>
      </c>
      <c r="K9" s="11">
        <f t="shared" ref="K9:K30" si="1">H9/G9*100</f>
        <v>31.22</v>
      </c>
      <c r="L9" s="11">
        <f t="shared" ref="L9:L30" si="2">H9/F9*100</f>
        <v>32.049999999999997</v>
      </c>
    </row>
    <row r="10" spans="1:12">
      <c r="A10" s="8">
        <v>2120</v>
      </c>
      <c r="B10" s="72" t="s">
        <v>22</v>
      </c>
      <c r="C10" s="72"/>
      <c r="D10" s="72"/>
      <c r="E10" s="72"/>
      <c r="F10" s="14">
        <v>3125248</v>
      </c>
      <c r="G10" s="14">
        <v>3216299</v>
      </c>
      <c r="H10" s="11">
        <v>1025566</v>
      </c>
      <c r="I10" s="11">
        <v>1009065</v>
      </c>
      <c r="J10" s="11">
        <f t="shared" si="0"/>
        <v>2190733</v>
      </c>
      <c r="K10" s="11">
        <f t="shared" si="1"/>
        <v>31.89</v>
      </c>
      <c r="L10" s="11">
        <f t="shared" si="2"/>
        <v>32.82</v>
      </c>
    </row>
    <row r="11" spans="1:12">
      <c r="A11" s="8">
        <v>2210</v>
      </c>
      <c r="B11" s="72" t="s">
        <v>21</v>
      </c>
      <c r="C11" s="72"/>
      <c r="D11" s="72"/>
      <c r="E11" s="72"/>
      <c r="F11" s="14">
        <v>502331</v>
      </c>
      <c r="G11" s="14">
        <v>504331</v>
      </c>
      <c r="H11" s="11">
        <v>74271</v>
      </c>
      <c r="I11" s="11">
        <v>60468</v>
      </c>
      <c r="J11" s="11">
        <f t="shared" si="0"/>
        <v>430060</v>
      </c>
      <c r="K11" s="11">
        <f t="shared" si="1"/>
        <v>14.73</v>
      </c>
      <c r="L11" s="11">
        <f t="shared" si="2"/>
        <v>14.79</v>
      </c>
    </row>
    <row r="12" spans="1:12">
      <c r="A12" s="8">
        <v>2220</v>
      </c>
      <c r="B12" s="72" t="s">
        <v>20</v>
      </c>
      <c r="C12" s="72"/>
      <c r="D12" s="72"/>
      <c r="E12" s="72"/>
      <c r="F12" s="14">
        <v>6000</v>
      </c>
      <c r="G12" s="14">
        <v>6000</v>
      </c>
      <c r="H12" s="11"/>
      <c r="I12" s="11"/>
      <c r="J12" s="11">
        <f t="shared" si="0"/>
        <v>6000</v>
      </c>
      <c r="K12" s="11">
        <f t="shared" si="1"/>
        <v>0</v>
      </c>
      <c r="L12" s="11">
        <f t="shared" si="2"/>
        <v>0</v>
      </c>
    </row>
    <row r="13" spans="1:12">
      <c r="A13" s="8">
        <v>2230</v>
      </c>
      <c r="B13" s="72" t="s">
        <v>19</v>
      </c>
      <c r="C13" s="72"/>
      <c r="D13" s="72"/>
      <c r="E13" s="72"/>
      <c r="F13" s="14">
        <v>170600</v>
      </c>
      <c r="G13" s="14">
        <v>170600</v>
      </c>
      <c r="H13" s="11">
        <v>18113</v>
      </c>
      <c r="I13" s="11">
        <v>18112</v>
      </c>
      <c r="J13" s="11">
        <f t="shared" si="0"/>
        <v>152487</v>
      </c>
      <c r="K13" s="11">
        <f t="shared" si="1"/>
        <v>10.62</v>
      </c>
      <c r="L13" s="11">
        <f t="shared" si="2"/>
        <v>10.62</v>
      </c>
    </row>
    <row r="14" spans="1:12">
      <c r="A14" s="8">
        <v>2240</v>
      </c>
      <c r="B14" s="72" t="s">
        <v>18</v>
      </c>
      <c r="C14" s="72"/>
      <c r="D14" s="72"/>
      <c r="E14" s="72"/>
      <c r="F14" s="14">
        <v>513383</v>
      </c>
      <c r="G14" s="14">
        <v>534383</v>
      </c>
      <c r="H14" s="11">
        <v>98149</v>
      </c>
      <c r="I14" s="11">
        <v>88229</v>
      </c>
      <c r="J14" s="11">
        <f t="shared" si="0"/>
        <v>436234</v>
      </c>
      <c r="K14" s="11">
        <f t="shared" si="1"/>
        <v>18.37</v>
      </c>
      <c r="L14" s="11">
        <f t="shared" si="2"/>
        <v>19.12</v>
      </c>
    </row>
    <row r="15" spans="1:12">
      <c r="A15" s="8">
        <v>2250</v>
      </c>
      <c r="B15" s="72" t="s">
        <v>17</v>
      </c>
      <c r="C15" s="72"/>
      <c r="D15" s="72"/>
      <c r="E15" s="72"/>
      <c r="F15" s="14">
        <v>17955</v>
      </c>
      <c r="G15" s="14">
        <v>17955</v>
      </c>
      <c r="H15" s="11">
        <v>918</v>
      </c>
      <c r="I15" s="11">
        <v>918</v>
      </c>
      <c r="J15" s="11">
        <f t="shared" si="0"/>
        <v>17037</v>
      </c>
      <c r="K15" s="11">
        <f t="shared" si="1"/>
        <v>5.1100000000000003</v>
      </c>
      <c r="L15" s="11">
        <f t="shared" si="2"/>
        <v>5.1100000000000003</v>
      </c>
    </row>
    <row r="16" spans="1:12" s="5" customFormat="1">
      <c r="A16" s="9">
        <v>2270</v>
      </c>
      <c r="B16" s="84" t="s">
        <v>26</v>
      </c>
      <c r="C16" s="85"/>
      <c r="D16" s="85"/>
      <c r="E16" s="86"/>
      <c r="F16" s="12">
        <f>F17+F18+F19+F20+F21</f>
        <v>1186427</v>
      </c>
      <c r="G16" s="12">
        <f>G17+G18+G19+G20+G21</f>
        <v>1287596</v>
      </c>
      <c r="H16" s="12">
        <f>H17+H18+H19+H20+H21</f>
        <v>578405</v>
      </c>
      <c r="I16" s="12">
        <f>I17+I18+I19+I20+I21</f>
        <v>576744</v>
      </c>
      <c r="J16" s="13">
        <f t="shared" si="0"/>
        <v>709191</v>
      </c>
      <c r="K16" s="13">
        <f t="shared" si="1"/>
        <v>44.92</v>
      </c>
      <c r="L16" s="13">
        <f t="shared" si="2"/>
        <v>48.75</v>
      </c>
    </row>
    <row r="17" spans="1:14">
      <c r="A17" s="8">
        <v>2271</v>
      </c>
      <c r="B17" s="72" t="s">
        <v>16</v>
      </c>
      <c r="C17" s="72"/>
      <c r="D17" s="72"/>
      <c r="E17" s="72"/>
      <c r="F17" s="14"/>
      <c r="G17" s="14"/>
      <c r="H17" s="11"/>
      <c r="I17" s="11"/>
      <c r="J17" s="13">
        <f t="shared" si="0"/>
        <v>0</v>
      </c>
      <c r="K17" s="11" t="e">
        <f t="shared" si="1"/>
        <v>#DIV/0!</v>
      </c>
      <c r="L17" s="11" t="e">
        <f t="shared" si="2"/>
        <v>#DIV/0!</v>
      </c>
    </row>
    <row r="18" spans="1:14">
      <c r="A18" s="8">
        <v>2272</v>
      </c>
      <c r="B18" s="72" t="s">
        <v>15</v>
      </c>
      <c r="C18" s="72"/>
      <c r="D18" s="72"/>
      <c r="E18" s="72"/>
      <c r="F18" s="14">
        <v>23010</v>
      </c>
      <c r="G18" s="14">
        <v>23010</v>
      </c>
      <c r="H18" s="11">
        <v>638</v>
      </c>
      <c r="I18" s="11">
        <v>388</v>
      </c>
      <c r="J18" s="13">
        <f t="shared" si="0"/>
        <v>22372</v>
      </c>
      <c r="K18" s="11">
        <f t="shared" si="1"/>
        <v>2.77</v>
      </c>
      <c r="L18" s="11">
        <f t="shared" si="2"/>
        <v>2.77</v>
      </c>
    </row>
    <row r="19" spans="1:14">
      <c r="A19" s="8">
        <v>2273</v>
      </c>
      <c r="B19" s="72" t="s">
        <v>14</v>
      </c>
      <c r="C19" s="72"/>
      <c r="D19" s="72"/>
      <c r="E19" s="72"/>
      <c r="F19" s="14">
        <v>303319</v>
      </c>
      <c r="G19" s="14">
        <v>303319</v>
      </c>
      <c r="H19" s="11">
        <v>134702</v>
      </c>
      <c r="I19" s="11">
        <v>134343</v>
      </c>
      <c r="J19" s="13">
        <f t="shared" si="0"/>
        <v>168617</v>
      </c>
      <c r="K19" s="11">
        <f t="shared" si="1"/>
        <v>44.41</v>
      </c>
      <c r="L19" s="11">
        <f t="shared" si="2"/>
        <v>44.41</v>
      </c>
    </row>
    <row r="20" spans="1:14">
      <c r="A20" s="8">
        <v>2274</v>
      </c>
      <c r="B20" s="72" t="s">
        <v>13</v>
      </c>
      <c r="C20" s="72"/>
      <c r="D20" s="72"/>
      <c r="E20" s="72"/>
      <c r="F20" s="14">
        <v>751488</v>
      </c>
      <c r="G20" s="14">
        <v>847657</v>
      </c>
      <c r="H20" s="11">
        <v>439213</v>
      </c>
      <c r="I20" s="11">
        <v>438161</v>
      </c>
      <c r="J20" s="13">
        <f t="shared" si="0"/>
        <v>408444</v>
      </c>
      <c r="K20" s="11">
        <f t="shared" si="1"/>
        <v>51.81</v>
      </c>
      <c r="L20" s="11">
        <f t="shared" si="2"/>
        <v>58.45</v>
      </c>
    </row>
    <row r="21" spans="1:14">
      <c r="A21" s="8">
        <v>2275</v>
      </c>
      <c r="B21" s="72" t="s">
        <v>12</v>
      </c>
      <c r="C21" s="72"/>
      <c r="D21" s="72"/>
      <c r="E21" s="72"/>
      <c r="F21" s="14">
        <v>108610</v>
      </c>
      <c r="G21" s="14">
        <v>113610</v>
      </c>
      <c r="H21" s="11">
        <v>3852</v>
      </c>
      <c r="I21" s="11">
        <v>3852</v>
      </c>
      <c r="J21" s="13">
        <f t="shared" si="0"/>
        <v>109758</v>
      </c>
      <c r="K21" s="11">
        <f t="shared" si="1"/>
        <v>3.39</v>
      </c>
      <c r="L21" s="11">
        <f t="shared" si="2"/>
        <v>3.55</v>
      </c>
    </row>
    <row r="22" spans="1:14" ht="34.5" customHeight="1">
      <c r="A22" s="8">
        <v>2282</v>
      </c>
      <c r="B22" s="83" t="s">
        <v>11</v>
      </c>
      <c r="C22" s="83"/>
      <c r="D22" s="83"/>
      <c r="E22" s="83"/>
      <c r="F22" s="14">
        <v>26860400</v>
      </c>
      <c r="G22" s="14">
        <v>26948220</v>
      </c>
      <c r="H22" s="32">
        <v>9490103</v>
      </c>
      <c r="I22" s="11">
        <v>9462288</v>
      </c>
      <c r="J22" s="13">
        <f t="shared" si="0"/>
        <v>17458117</v>
      </c>
      <c r="K22" s="11">
        <f t="shared" si="1"/>
        <v>35.22</v>
      </c>
      <c r="L22" s="11">
        <f t="shared" si="2"/>
        <v>35.33</v>
      </c>
    </row>
    <row r="23" spans="1:14" ht="23.45" customHeight="1">
      <c r="A23" s="8">
        <v>2610</v>
      </c>
      <c r="B23" s="83" t="s">
        <v>10</v>
      </c>
      <c r="C23" s="83"/>
      <c r="D23" s="83"/>
      <c r="E23" s="83"/>
      <c r="F23" s="14">
        <v>75000</v>
      </c>
      <c r="G23" s="14">
        <v>100000</v>
      </c>
      <c r="H23" s="11">
        <v>2450</v>
      </c>
      <c r="I23" s="11">
        <v>2450</v>
      </c>
      <c r="J23" s="13">
        <f t="shared" si="0"/>
        <v>97550</v>
      </c>
      <c r="K23" s="11">
        <f t="shared" si="1"/>
        <v>2.4500000000000002</v>
      </c>
      <c r="L23" s="11">
        <f t="shared" si="2"/>
        <v>3.27</v>
      </c>
    </row>
    <row r="24" spans="1:14" ht="23.45" customHeight="1">
      <c r="A24" s="8">
        <v>2620</v>
      </c>
      <c r="B24" s="80" t="s">
        <v>28</v>
      </c>
      <c r="C24" s="81"/>
      <c r="D24" s="81"/>
      <c r="E24" s="82"/>
      <c r="F24" s="14">
        <v>3540940</v>
      </c>
      <c r="G24" s="14">
        <v>3570940</v>
      </c>
      <c r="H24" s="11">
        <v>1089218</v>
      </c>
      <c r="I24" s="11">
        <v>1089218</v>
      </c>
      <c r="J24" s="13">
        <f t="shared" si="0"/>
        <v>2481722</v>
      </c>
      <c r="K24" s="11">
        <f t="shared" si="1"/>
        <v>30.5</v>
      </c>
      <c r="L24" s="11">
        <f t="shared" si="2"/>
        <v>30.76</v>
      </c>
    </row>
    <row r="25" spans="1:14">
      <c r="A25" s="8">
        <v>2710</v>
      </c>
      <c r="B25" s="72" t="s">
        <v>9</v>
      </c>
      <c r="C25" s="72"/>
      <c r="D25" s="72"/>
      <c r="E25" s="72"/>
      <c r="F25" s="14"/>
      <c r="G25" s="14"/>
      <c r="H25" s="11"/>
      <c r="I25" s="11"/>
      <c r="J25" s="13">
        <f t="shared" si="0"/>
        <v>0</v>
      </c>
      <c r="K25" s="11" t="e">
        <f t="shared" si="1"/>
        <v>#DIV/0!</v>
      </c>
      <c r="L25" s="11" t="e">
        <f t="shared" si="2"/>
        <v>#DIV/0!</v>
      </c>
    </row>
    <row r="26" spans="1:14">
      <c r="A26" s="8">
        <v>2720</v>
      </c>
      <c r="B26" s="72" t="s">
        <v>8</v>
      </c>
      <c r="C26" s="72"/>
      <c r="D26" s="72"/>
      <c r="E26" s="72"/>
      <c r="F26" s="14"/>
      <c r="G26" s="14"/>
      <c r="H26" s="11"/>
      <c r="I26" s="11"/>
      <c r="J26" s="13">
        <f t="shared" si="0"/>
        <v>0</v>
      </c>
      <c r="K26" s="11" t="e">
        <f t="shared" si="1"/>
        <v>#DIV/0!</v>
      </c>
      <c r="L26" s="11" t="e">
        <f t="shared" si="2"/>
        <v>#DIV/0!</v>
      </c>
    </row>
    <row r="27" spans="1:14">
      <c r="A27" s="8">
        <v>2730</v>
      </c>
      <c r="B27" s="72" t="s">
        <v>7</v>
      </c>
      <c r="C27" s="72"/>
      <c r="D27" s="72"/>
      <c r="E27" s="72"/>
      <c r="F27" s="36">
        <v>114748163</v>
      </c>
      <c r="G27" s="36">
        <v>114784481</v>
      </c>
      <c r="H27" s="37">
        <v>64868093</v>
      </c>
      <c r="I27" s="37">
        <v>64749021</v>
      </c>
      <c r="J27" s="34">
        <f t="shared" si="0"/>
        <v>49916388</v>
      </c>
      <c r="K27" s="37">
        <f t="shared" si="1"/>
        <v>56.51</v>
      </c>
      <c r="L27" s="37">
        <f t="shared" si="2"/>
        <v>56.53</v>
      </c>
    </row>
    <row r="28" spans="1:14">
      <c r="A28" s="8">
        <v>2800</v>
      </c>
      <c r="B28" s="72" t="s">
        <v>6</v>
      </c>
      <c r="C28" s="72"/>
      <c r="D28" s="72"/>
      <c r="E28" s="72"/>
      <c r="F28" s="14">
        <v>1500</v>
      </c>
      <c r="G28" s="14">
        <v>1500</v>
      </c>
      <c r="H28" s="11">
        <v>961</v>
      </c>
      <c r="I28" s="11">
        <v>961</v>
      </c>
      <c r="J28" s="13">
        <f t="shared" si="0"/>
        <v>539</v>
      </c>
      <c r="K28" s="11">
        <f t="shared" si="1"/>
        <v>64.069999999999993</v>
      </c>
      <c r="L28" s="11">
        <f t="shared" si="2"/>
        <v>64.069999999999993</v>
      </c>
    </row>
    <row r="29" spans="1:14">
      <c r="A29" s="8">
        <v>9000</v>
      </c>
      <c r="B29" s="69" t="s">
        <v>29</v>
      </c>
      <c r="C29" s="70"/>
      <c r="D29" s="70"/>
      <c r="E29" s="71"/>
      <c r="F29" s="14">
        <v>100000</v>
      </c>
      <c r="G29" s="14">
        <v>100000</v>
      </c>
      <c r="H29" s="11"/>
      <c r="I29" s="11"/>
      <c r="J29" s="13">
        <f t="shared" si="0"/>
        <v>100000</v>
      </c>
      <c r="K29" s="11">
        <f>H29/G29*100</f>
        <v>0</v>
      </c>
      <c r="L29" s="11">
        <f t="shared" si="2"/>
        <v>0</v>
      </c>
    </row>
    <row r="30" spans="1:14" ht="25.9" customHeight="1">
      <c r="A30" s="33">
        <v>3000</v>
      </c>
      <c r="B30" s="73" t="s">
        <v>27</v>
      </c>
      <c r="C30" s="74"/>
      <c r="D30" s="74"/>
      <c r="E30" s="75"/>
      <c r="F30" s="7">
        <v>1249833</v>
      </c>
      <c r="G30" s="7">
        <v>1058225</v>
      </c>
      <c r="H30" s="7">
        <v>335088</v>
      </c>
      <c r="I30" s="7">
        <v>335088</v>
      </c>
      <c r="J30" s="13">
        <f t="shared" si="0"/>
        <v>723137</v>
      </c>
      <c r="K30" s="42">
        <f t="shared" si="1"/>
        <v>31.67</v>
      </c>
      <c r="L30" s="13">
        <f t="shared" si="2"/>
        <v>26.81</v>
      </c>
    </row>
    <row r="31" spans="1:14">
      <c r="A31" s="66" t="s">
        <v>25</v>
      </c>
      <c r="B31" s="67"/>
      <c r="C31" s="67"/>
      <c r="D31" s="67"/>
      <c r="E31" s="68"/>
      <c r="F31" s="34">
        <f>SUM(F9:F30)-F17-F18-F19-F20-F21</f>
        <v>166312927</v>
      </c>
      <c r="G31" s="13">
        <f>SUM(G9:G30)-G17-G18-G19-G20-G21</f>
        <v>166895414</v>
      </c>
      <c r="H31" s="34">
        <f>SUM(H9:H30)-H17-H18-H19-H20-H21</f>
        <v>82137293</v>
      </c>
      <c r="I31" s="34">
        <f>SUM(I9:I30)-I17-I18-I19-I20-I21</f>
        <v>81874302</v>
      </c>
      <c r="J31" s="13">
        <f>SUM(J9:J30)-J17-J18-J19-J20-J21</f>
        <v>84758121</v>
      </c>
      <c r="K31" s="13">
        <f>H31/G31*100</f>
        <v>49.21</v>
      </c>
      <c r="L31" s="13">
        <f>H31/F31*100</f>
        <v>49.39</v>
      </c>
    </row>
    <row r="32" spans="1:14">
      <c r="F32" s="22"/>
      <c r="G32" s="22"/>
      <c r="H32" s="22"/>
      <c r="I32" s="22"/>
      <c r="N32" s="3"/>
    </row>
    <row r="33" spans="6:12">
      <c r="F33" s="4"/>
      <c r="G33" s="4"/>
      <c r="H33" s="4"/>
      <c r="I33" s="4"/>
      <c r="J33" s="4"/>
    </row>
    <row r="34" spans="6:12">
      <c r="F34" s="21"/>
      <c r="G34" s="21"/>
      <c r="H34" s="21"/>
      <c r="I34" s="21"/>
      <c r="J34" s="21"/>
    </row>
    <row r="35" spans="6:12">
      <c r="F35" s="4"/>
      <c r="G35" s="4"/>
      <c r="H35" s="4"/>
      <c r="I35" s="4"/>
      <c r="J35" s="4"/>
      <c r="K35" s="4"/>
      <c r="L35" s="4"/>
    </row>
    <row r="36" spans="6:12">
      <c r="F36" s="21"/>
      <c r="G36" s="21"/>
      <c r="H36" s="21"/>
      <c r="I36" s="21"/>
      <c r="J36" s="21"/>
    </row>
    <row r="37" spans="6:12">
      <c r="F37" s="4"/>
      <c r="G37" s="4"/>
      <c r="H37" s="4"/>
      <c r="I37" s="4"/>
      <c r="J37" s="4"/>
    </row>
    <row r="38" spans="6:12">
      <c r="F38" s="4"/>
      <c r="G38" s="4"/>
      <c r="H38" s="4"/>
      <c r="I38" s="4"/>
    </row>
    <row r="39" spans="6:12">
      <c r="F39" s="4"/>
      <c r="G39" s="4"/>
      <c r="H39" s="4"/>
      <c r="I39" s="4"/>
      <c r="J39" s="4"/>
    </row>
    <row r="40" spans="6:12">
      <c r="F40" s="4"/>
      <c r="G40" s="4"/>
      <c r="H40" s="4"/>
      <c r="I40" s="4"/>
      <c r="J40" s="4"/>
    </row>
    <row r="42" spans="6:12">
      <c r="F42" s="4"/>
      <c r="G42" s="4"/>
      <c r="H42" s="4"/>
      <c r="I42" s="4"/>
      <c r="J42" s="4"/>
    </row>
    <row r="43" spans="6:12">
      <c r="F43" s="4"/>
      <c r="G43" s="4"/>
      <c r="H43" s="4"/>
      <c r="I43" s="4"/>
      <c r="J43" s="4"/>
    </row>
  </sheetData>
  <mergeCells count="31">
    <mergeCell ref="K7:L7"/>
    <mergeCell ref="F7:F8"/>
    <mergeCell ref="B7:E8"/>
    <mergeCell ref="B14:E14"/>
    <mergeCell ref="B13:E13"/>
    <mergeCell ref="B26:E26"/>
    <mergeCell ref="B27:E27"/>
    <mergeCell ref="J7:J8"/>
    <mergeCell ref="H7:H8"/>
    <mergeCell ref="B15:E15"/>
    <mergeCell ref="B19:E19"/>
    <mergeCell ref="A7:A8"/>
    <mergeCell ref="I7:I8"/>
    <mergeCell ref="G7:G8"/>
    <mergeCell ref="B24:E24"/>
    <mergeCell ref="B18:E18"/>
    <mergeCell ref="B22:E22"/>
    <mergeCell ref="B16:E16"/>
    <mergeCell ref="B23:E23"/>
    <mergeCell ref="B20:E20"/>
    <mergeCell ref="B17:E17"/>
    <mergeCell ref="A31:E31"/>
    <mergeCell ref="B9:E9"/>
    <mergeCell ref="B10:E10"/>
    <mergeCell ref="B11:E11"/>
    <mergeCell ref="B12:E12"/>
    <mergeCell ref="B28:E28"/>
    <mergeCell ref="B30:E30"/>
    <mergeCell ref="B21:E21"/>
    <mergeCell ref="B25:E25"/>
    <mergeCell ref="B29:E29"/>
  </mergeCells>
  <phoneticPr fontId="11" type="noConversion"/>
  <pageMargins left="0.15748031496062992" right="0.15748031496062992" top="0.15748031496062992" bottom="0.15748031496062992" header="0" footer="0"/>
  <pageSetup paperSize="9" scale="98" orientation="landscape" blackAndWhite="1" errors="NA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1. 05.2018_ЗФ</vt:lpstr>
      <vt:lpstr>1.05.2018 (капітальні)</vt:lpstr>
      <vt:lpstr>КЕКВ</vt:lpstr>
      <vt:lpstr>'1. 05.2018_ЗФ'!Область_печати</vt:lpstr>
      <vt:lpstr>'1.05.2018 (капітальні)'!Область_печати</vt:lpstr>
      <vt:lpstr>КЕКВ!Область_печати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Наталія Вікторівна Родіна</dc:creator>
  <cp:lastModifiedBy>Vn-polit</cp:lastModifiedBy>
  <cp:lastPrinted>2017-01-11T07:42:33Z</cp:lastPrinted>
  <dcterms:created xsi:type="dcterms:W3CDTF">2015-03-10T06:31:09Z</dcterms:created>
  <dcterms:modified xsi:type="dcterms:W3CDTF">2018-05-07T14:05:56Z</dcterms:modified>
</cp:coreProperties>
</file>